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INHOUSE\Sam Yim 2025 - Orgs (for tax year 2024 DO NOT TOUCH)\Data organizers - EXCEL\"/>
    </mc:Choice>
  </mc:AlternateContent>
  <xr:revisionPtr revIDLastSave="0" documentId="13_ncr:1_{D052CA27-AEFE-483E-87BF-C161F158E776}" xr6:coauthVersionLast="47" xr6:coauthVersionMax="47" xr10:uidLastSave="{00000000-0000-0000-0000-000000000000}"/>
  <bookViews>
    <workbookView xWindow="-120" yWindow="-120" windowWidth="24240" windowHeight="13140" xr2:uid="{00000000-000D-0000-FFFF-FFFF00000000}"/>
  </bookViews>
  <sheets>
    <sheet name="Table 1" sheetId="1" r:id="rId1"/>
  </sheets>
  <definedNames>
    <definedName name="_xlnm.Print_Area" localSheetId="0">'Table 1'!$A$1:$I$67</definedName>
  </definedNames>
  <calcPr calcId="191029"/>
</workbook>
</file>

<file path=xl/calcChain.xml><?xml version="1.0" encoding="utf-8"?>
<calcChain xmlns="http://schemas.openxmlformats.org/spreadsheetml/2006/main">
  <c r="I45" i="1" l="1"/>
  <c r="I49" i="1"/>
  <c r="I13" i="1"/>
  <c r="I20" i="1"/>
  <c r="I30" i="1"/>
  <c r="I31" i="1"/>
  <c r="I32" i="1"/>
  <c r="I43" i="1"/>
  <c r="I44" i="1"/>
  <c r="I47" i="1"/>
  <c r="I42" i="1"/>
  <c r="I19" i="1"/>
  <c r="I18" i="1"/>
  <c r="I48" i="1" l="1"/>
  <c r="I50" i="1" s="1"/>
</calcChain>
</file>

<file path=xl/sharedStrings.xml><?xml version="1.0" encoding="utf-8"?>
<sst xmlns="http://schemas.openxmlformats.org/spreadsheetml/2006/main" count="98" uniqueCount="89">
  <si>
    <t>X</t>
  </si>
  <si>
    <t>PLEASE DO NOT ENTER DATA/INFORMATION IN SHADED AREAS</t>
  </si>
  <si>
    <r>
      <rPr>
        <b/>
        <sz val="28"/>
        <color rgb="FF8A8C8E"/>
        <rFont val="Arial"/>
        <family val="2"/>
      </rPr>
      <t xml:space="preserve">Residential </t>
    </r>
    <r>
      <rPr>
        <b/>
        <sz val="28"/>
        <color rgb="FF231F20"/>
        <rFont val="Arial"/>
        <family val="2"/>
      </rPr>
      <t xml:space="preserve">Energy Credit                            </t>
    </r>
  </si>
  <si>
    <t>5a</t>
  </si>
  <si>
    <t>5b</t>
  </si>
  <si>
    <t>7a</t>
  </si>
  <si>
    <t xml:space="preserve">              Main Home Address: </t>
  </si>
  <si>
    <t>30% of the costs -----&gt;</t>
  </si>
  <si>
    <t>The total of #18-26 (Credit limit to $1,200)</t>
  </si>
  <si>
    <t>17a</t>
  </si>
  <si>
    <t>17b</t>
  </si>
  <si>
    <t>17c</t>
  </si>
  <si>
    <t>21b</t>
  </si>
  <si>
    <t>26a</t>
  </si>
  <si>
    <t>17e</t>
  </si>
  <si>
    <t>(1)</t>
  </si>
  <si>
    <t>(2)</t>
  </si>
  <si>
    <t>Credit to cover the costs of home energy audits, with a maximum credit of $150 for an audit of a dwelling unit in the United States owened or used as the TP princeipal residence</t>
  </si>
  <si>
    <t xml:space="preserve">No overall dollar limit for the 25D Credit with a limited exception for fuel cell expenditures. </t>
  </si>
  <si>
    <t>(3)</t>
  </si>
  <si>
    <t>(4)</t>
  </si>
  <si>
    <t>Credit is not refundable but cam be carried forward to future years.</t>
  </si>
  <si>
    <t>17d. Address where you made the qualifying improvements:</t>
  </si>
  <si>
    <t>(5)</t>
  </si>
  <si>
    <t>Footnotes</t>
  </si>
  <si>
    <t>(6)</t>
  </si>
  <si>
    <r>
      <rPr>
        <sz val="12"/>
        <color rgb="FF231F20"/>
        <rFont val="Arial"/>
        <family val="2"/>
      </rPr>
      <t>NAME(S):</t>
    </r>
  </si>
  <si>
    <r>
      <rPr>
        <sz val="12"/>
        <color rgb="FF231F20"/>
        <rFont val="Arial"/>
        <family val="2"/>
      </rPr>
      <t>DATE:</t>
    </r>
  </si>
  <si>
    <r>
      <t xml:space="preserve">  </t>
    </r>
    <r>
      <rPr>
        <b/>
        <sz val="12"/>
        <color rgb="FF000000"/>
        <rFont val="Arial"/>
        <family val="2"/>
      </rPr>
      <t>b</t>
    </r>
    <r>
      <rPr>
        <sz val="12"/>
        <color rgb="FF000000"/>
        <rFont val="Arial"/>
        <family val="2"/>
      </rPr>
      <t xml:space="preserve">. If you checked "Yes", enter the qualified battery storage technology costs:                </t>
    </r>
  </si>
  <si>
    <r>
      <t xml:space="preserve">  </t>
    </r>
    <r>
      <rPr>
        <b/>
        <sz val="12"/>
        <color rgb="FF000000"/>
        <rFont val="Arial"/>
        <family val="2"/>
      </rPr>
      <t>b</t>
    </r>
    <r>
      <rPr>
        <sz val="12"/>
        <color rgb="FF000000"/>
        <rFont val="Arial"/>
        <family val="2"/>
      </rPr>
      <t>. If you checked "Yes", provide the complete address of the main home where you installed it.</t>
    </r>
  </si>
  <si>
    <r>
      <rPr>
        <b/>
        <sz val="12"/>
        <color rgb="FF000000"/>
        <rFont val="Arial"/>
        <family val="2"/>
      </rPr>
      <t>8</t>
    </r>
    <r>
      <rPr>
        <sz val="12"/>
        <color rgb="FF000000"/>
        <rFont val="Arial"/>
        <family val="2"/>
      </rPr>
      <t xml:space="preserve">. Enter the costs of the qualified fuel cell property </t>
    </r>
  </si>
  <si>
    <r>
      <rPr>
        <b/>
        <sz val="12"/>
        <color rgb="FF231F20"/>
        <rFont val="Arial"/>
        <family val="2"/>
      </rPr>
      <t xml:space="preserve">10. </t>
    </r>
    <r>
      <rPr>
        <sz val="12"/>
        <color rgb="FF231F20"/>
        <rFont val="Arial"/>
        <family val="2"/>
      </rPr>
      <t xml:space="preserve">Enter the kilowatt capacity of fuel cell property </t>
    </r>
  </si>
  <si>
    <r>
      <rPr>
        <b/>
        <sz val="12"/>
        <color rgb="FF231F20"/>
        <rFont val="Arial"/>
        <family val="2"/>
      </rPr>
      <t xml:space="preserve">12.    </t>
    </r>
    <r>
      <rPr>
        <sz val="12"/>
        <color rgb="FF231F20"/>
        <rFont val="Arial"/>
        <family val="2"/>
      </rPr>
      <t xml:space="preserve">Credit carryover from </t>
    </r>
    <r>
      <rPr>
        <b/>
        <sz val="12"/>
        <color rgb="FF231F20"/>
        <rFont val="Arial"/>
        <family val="2"/>
      </rPr>
      <t>2023</t>
    </r>
  </si>
  <si>
    <r>
      <rPr>
        <b/>
        <sz val="12"/>
        <color rgb="FF231F20"/>
        <rFont val="Arial"/>
        <family val="2"/>
      </rPr>
      <t xml:space="preserve">     </t>
    </r>
    <r>
      <rPr>
        <sz val="12"/>
        <color rgb="FF231F20"/>
        <rFont val="Arial"/>
        <family val="2"/>
      </rPr>
      <t xml:space="preserve">                                                                                                         See Below / Next Page</t>
    </r>
  </si>
  <si>
    <r>
      <rPr>
        <b/>
        <sz val="12"/>
        <color rgb="FF000000"/>
        <rFont val="Arial"/>
        <family val="2"/>
      </rPr>
      <t>17a.</t>
    </r>
    <r>
      <rPr>
        <sz val="12"/>
        <color rgb="FF000000"/>
        <rFont val="Arial"/>
        <family val="2"/>
      </rPr>
      <t xml:space="preserve"> Are the qualified energy efficiency improvements installed in your primary home in the US?</t>
    </r>
  </si>
  <si>
    <r>
      <rPr>
        <b/>
        <sz val="12"/>
        <color rgb="FF000000"/>
        <rFont val="Arial"/>
        <family val="2"/>
      </rPr>
      <t>17b</t>
    </r>
    <r>
      <rPr>
        <sz val="12"/>
        <color rgb="FF000000"/>
        <rFont val="Arial"/>
        <family val="2"/>
      </rPr>
      <t>. Are you the original user of the qualified energy efficiency improvements?</t>
    </r>
  </si>
  <si>
    <r>
      <rPr>
        <b/>
        <sz val="12"/>
        <color rgb="FF000000"/>
        <rFont val="Arial"/>
        <family val="2"/>
      </rPr>
      <t>17e</t>
    </r>
    <r>
      <rPr>
        <sz val="12"/>
        <color rgb="FF000000"/>
        <rFont val="Arial"/>
        <family val="2"/>
      </rPr>
      <t>. Were any of these improvements related to the construction of this new main home?</t>
    </r>
  </si>
  <si>
    <r>
      <rPr>
        <b/>
        <sz val="12"/>
        <color rgb="FF231F20"/>
        <rFont val="Arial"/>
        <family val="2"/>
      </rPr>
      <t>Section B - Residential Energy Property Costs:</t>
    </r>
    <r>
      <rPr>
        <sz val="12"/>
        <color rgb="FF231F20"/>
        <rFont val="Arial"/>
        <family val="2"/>
      </rPr>
      <t xml:space="preserve"> include any labor costs incurred for the onsite preparation, assembly, or original installation of the property</t>
    </r>
  </si>
  <si>
    <r>
      <rPr>
        <b/>
        <sz val="12"/>
        <color rgb="FF231F20"/>
        <rFont val="Arial"/>
        <family val="2"/>
      </rPr>
      <t>21b.</t>
    </r>
    <r>
      <rPr>
        <sz val="12"/>
        <color rgb="FF231F20"/>
        <rFont val="Arial"/>
        <family val="2"/>
      </rPr>
      <t xml:space="preserve"> Was the qualified energy property originally placed into service by you? If not, you cannot claim the credit.</t>
    </r>
  </si>
  <si>
    <r>
      <rPr>
        <b/>
        <sz val="12"/>
        <color rgb="FF231F20"/>
        <rFont val="Arial"/>
        <family val="2"/>
      </rPr>
      <t>21c</t>
    </r>
    <r>
      <rPr>
        <sz val="12"/>
        <color rgb="FF231F20"/>
        <rFont val="Arial"/>
        <family val="2"/>
      </rPr>
      <t>. List the complete address of each residence where you installed qualified energy property?</t>
    </r>
  </si>
  <si>
    <r>
      <rPr>
        <b/>
        <sz val="12"/>
        <color rgb="FF231F20"/>
        <rFont val="Arial"/>
        <family val="2"/>
      </rPr>
      <t>26a.</t>
    </r>
    <r>
      <rPr>
        <sz val="12"/>
        <color rgb="FF231F20"/>
        <rFont val="Arial"/>
        <family val="2"/>
      </rPr>
      <t xml:space="preserve"> Did you incur costs for a home energy audit that included an inspection of your main home located in the US and a written report prepared by a certified home energy auditor?</t>
    </r>
  </si>
  <si>
    <r>
      <rPr>
        <b/>
        <sz val="12"/>
        <color rgb="FF231F20"/>
        <rFont val="Arial"/>
        <family val="2"/>
      </rPr>
      <t>29.</t>
    </r>
    <r>
      <rPr>
        <sz val="12"/>
        <color rgb="FF231F20"/>
        <rFont val="Arial"/>
        <family val="2"/>
      </rPr>
      <t xml:space="preserve"> Heat pumps and heat pump water heaters; biomass stoves and biomass boilers costs. (Credit limit to $2,000)</t>
    </r>
  </si>
  <si>
    <r>
      <rPr>
        <sz val="12"/>
        <color rgb="FF231F20"/>
        <rFont val="Arial"/>
        <family val="2"/>
      </rPr>
      <t>Total</t>
    </r>
  </si>
  <si>
    <r>
      <rPr>
        <b/>
        <sz val="12"/>
        <color rgb="FF231F20"/>
        <rFont val="Arial"/>
        <family val="2"/>
      </rPr>
      <t xml:space="preserve">JUDA KALLUS, EA  </t>
    </r>
    <r>
      <rPr>
        <sz val="12"/>
        <color rgb="FF231F20"/>
        <rFont val="Lucida Sans"/>
        <family val="2"/>
      </rPr>
      <t>80 EIGHTH AVE • NEW YORK NY 10011 • 212 727-9811 • FAX: 212 727-9812  •  JUDAKALLUSEA@AOL.COM • ©1/24/2025</t>
    </r>
    <r>
      <rPr>
        <sz val="12"/>
        <color rgb="FF231F20"/>
        <rFont val="Arial"/>
        <family val="2"/>
      </rPr>
      <t xml:space="preserve">   </t>
    </r>
    <r>
      <rPr>
        <sz val="12"/>
        <color rgb="FF231F20"/>
        <rFont val="Lucida Sans"/>
        <family val="2"/>
      </rPr>
      <t>JUDA KALLUS / MARY ANN NICHOLS</t>
    </r>
  </si>
  <si>
    <r>
      <rPr>
        <b/>
        <sz val="12"/>
        <color rgb="FF000000"/>
        <rFont val="Calibri"/>
        <family val="2"/>
        <scheme val="minor"/>
      </rPr>
      <t xml:space="preserve">Qualified solar electric propery costs - </t>
    </r>
    <r>
      <rPr>
        <sz val="12"/>
        <color rgb="FF000000"/>
        <rFont val="Calibri"/>
        <family val="2"/>
        <scheme val="minor"/>
      </rPr>
      <t>costs for property that uses solar energy to generate electricity for use use at home</t>
    </r>
  </si>
  <si>
    <r>
      <rPr>
        <b/>
        <sz val="12"/>
        <color rgb="FF000000"/>
        <rFont val="Calibri"/>
        <family val="2"/>
        <scheme val="minor"/>
      </rPr>
      <t xml:space="preserve">Qualified solar water heating property costs - </t>
    </r>
    <r>
      <rPr>
        <sz val="12"/>
        <color rgb="FF000000"/>
        <rFont val="Calibri"/>
        <family val="2"/>
        <scheme val="minor"/>
      </rPr>
      <t>costs for property to heat water that uses solar energy to fuel at least half the energy used</t>
    </r>
  </si>
  <si>
    <t>Credit is $600 for windows and skylights and $250 for one exterior door ($500 for all exterior doors) [Must be installed in a dwelling unit in the US that is owned and used as the TP's principal residence.</t>
  </si>
  <si>
    <r>
      <rPr>
        <b/>
        <sz val="12"/>
        <color rgb="FF000000"/>
        <rFont val="Calibri"/>
        <family val="2"/>
        <scheme val="minor"/>
      </rPr>
      <t xml:space="preserve">Qualified small wind energy property costs - </t>
    </r>
    <r>
      <rPr>
        <sz val="12"/>
        <color rgb="FF000000"/>
        <rFont val="Calibri"/>
        <family val="2"/>
        <scheme val="minor"/>
      </rPr>
      <t>costs for property that uses a wind turbine to generate electricty for use at home</t>
    </r>
  </si>
  <si>
    <r>
      <rPr>
        <b/>
        <sz val="12"/>
        <color rgb="FF000000"/>
        <rFont val="Calibri"/>
        <family val="2"/>
        <scheme val="minor"/>
      </rPr>
      <t xml:space="preserve">Qualified geothermal heat pump property costs - </t>
    </r>
    <r>
      <rPr>
        <sz val="12"/>
        <color rgb="FF000000"/>
        <rFont val="Calibri"/>
        <family val="2"/>
        <scheme val="minor"/>
      </rPr>
      <t>costs for qualified geothermal heat pump installed on or in connection with your home</t>
    </r>
  </si>
  <si>
    <r>
      <rPr>
        <b/>
        <sz val="12"/>
        <color rgb="FF000000"/>
        <rFont val="Calibri"/>
        <family val="2"/>
        <scheme val="minor"/>
      </rPr>
      <t>Qualified fuel cell property -</t>
    </r>
    <r>
      <rPr>
        <sz val="12"/>
        <color rgb="FF000000"/>
        <rFont val="Calibri"/>
        <family val="2"/>
        <scheme val="minor"/>
      </rPr>
      <t xml:space="preserve"> integrated system comprised of a fuel cell stack assembly and associated balance of plant
components that converts a fuel into electricity using electrochemical means</t>
    </r>
  </si>
  <si>
    <t>(7)</t>
  </si>
  <si>
    <t>(8)</t>
  </si>
  <si>
    <t>(9)</t>
  </si>
  <si>
    <t>(10)</t>
  </si>
  <si>
    <t>(11)</t>
  </si>
  <si>
    <r>
      <t>Section A - Qualified Energy Efficiency Improvements</t>
    </r>
    <r>
      <rPr>
        <sz val="12"/>
        <color rgb="FF000000"/>
        <rFont val="Arial"/>
        <family val="2"/>
      </rPr>
      <t>: A credit of up to 30% of the cost paid in 2024 is available to taxpayers who made energy saving improvements to their existing residence (not for new constructed home) in the United States. The annual credit limit is up to $1,200.</t>
    </r>
    <r>
      <rPr>
        <b/>
        <sz val="12"/>
        <color rgb="FF000000"/>
        <rFont val="Arial"/>
        <family val="2"/>
      </rPr>
      <t xml:space="preserve"> (For definition see Footnote 11)</t>
    </r>
  </si>
  <si>
    <r>
      <rPr>
        <b/>
        <sz val="12"/>
        <color rgb="FF000000"/>
        <rFont val="Calibri"/>
        <family val="2"/>
        <scheme val="minor"/>
      </rPr>
      <t>Joint occupancy</t>
    </r>
    <r>
      <rPr>
        <sz val="12"/>
        <color rgb="FF000000"/>
        <rFont val="Calibri"/>
        <family val="2"/>
        <scheme val="minor"/>
      </rPr>
      <t xml:space="preserve"> If you occupied your home jointly with someone, each occupant must complete their own Form 5695. The maximum qualifying costs that can be taken into account by all occupants for qualified fuel cell property costs is $1,667 for each one-half kilowatt of capacity of the property. The amount allocable is the lesser of:
1. The amount you paid, or
2. The maximum qualifying cost of the property multiplied by a fraction. The numerator is the amount you paid and the denominator is the total amount paid by you and all other occupants.</t>
    </r>
  </si>
  <si>
    <r>
      <rPr>
        <b/>
        <sz val="12"/>
        <color rgb="FF000000"/>
        <rFont val="Calibri"/>
        <family val="2"/>
        <scheme val="minor"/>
      </rPr>
      <t>Qualified energy efficiency improvements.</t>
    </r>
    <r>
      <rPr>
        <sz val="12"/>
        <color rgb="FF000000"/>
        <rFont val="Calibri"/>
        <family val="2"/>
        <scheme val="minor"/>
      </rPr>
      <t xml:space="preserve"> Qualified energy efficiency improvements are the following </t>
    </r>
    <r>
      <rPr>
        <b/>
        <sz val="12"/>
        <color rgb="FF000000"/>
        <rFont val="Calibri"/>
        <family val="2"/>
        <scheme val="minor"/>
      </rPr>
      <t>(Insulation or air sealing material or system, Exterior windows and skylights, Exterior doors)</t>
    </r>
    <r>
      <rPr>
        <sz val="12"/>
        <color rgb="FF000000"/>
        <rFont val="Calibri"/>
        <family val="2"/>
        <scheme val="minor"/>
      </rPr>
      <t xml:space="preserve">  installed on or in your main home that you owned during 2024 located in the United States. if the original use of the component begins with you, the component can be expected to remain in use at least 5 years, and the component meets certain energy standards. </t>
    </r>
  </si>
  <si>
    <r>
      <rPr>
        <b/>
        <sz val="12"/>
        <color rgb="FF000000"/>
        <rFont val="Arial"/>
        <family val="2"/>
      </rPr>
      <t>5a</t>
    </r>
    <r>
      <rPr>
        <sz val="12"/>
        <color rgb="FF000000"/>
        <rFont val="Arial"/>
        <family val="2"/>
      </rPr>
      <t xml:space="preserve">. Qualified battery storage technology. (Does it have a capacity of at least 3 kilowatt hours?)  </t>
    </r>
    <r>
      <rPr>
        <b/>
        <sz val="12"/>
        <color rgb="FF000000"/>
        <rFont val="Arial"/>
        <family val="2"/>
      </rPr>
      <t>P*+ NP**</t>
    </r>
    <r>
      <rPr>
        <sz val="12"/>
        <color rgb="FF000000"/>
        <rFont val="Arial"/>
        <family val="2"/>
      </rPr>
      <t xml:space="preserve"> </t>
    </r>
  </si>
  <si>
    <r>
      <rPr>
        <b/>
        <sz val="12"/>
        <color rgb="FF000000"/>
        <rFont val="Arial"/>
        <family val="2"/>
      </rPr>
      <t>17c</t>
    </r>
    <r>
      <rPr>
        <sz val="12"/>
        <color rgb="FF000000"/>
        <rFont val="Arial"/>
        <family val="2"/>
      </rPr>
      <t>. Are they to be in use for at least 5 years?</t>
    </r>
  </si>
  <si>
    <t>18b</t>
  </si>
  <si>
    <t>19e</t>
  </si>
  <si>
    <t>20b</t>
  </si>
  <si>
    <r>
      <rPr>
        <b/>
        <sz val="12"/>
        <color rgb="FF000000"/>
        <rFont val="Arial"/>
        <family val="2"/>
      </rPr>
      <t>22a.</t>
    </r>
    <r>
      <rPr>
        <sz val="12"/>
        <color rgb="FF000000"/>
        <rFont val="Arial"/>
        <family val="2"/>
      </rPr>
      <t xml:space="preserve"> Central air conditioners costs</t>
    </r>
  </si>
  <si>
    <t>22b</t>
  </si>
  <si>
    <r>
      <rPr>
        <b/>
        <sz val="12"/>
        <color rgb="FF231F20"/>
        <rFont val="Arial"/>
        <family val="2"/>
      </rPr>
      <t>23a.</t>
    </r>
    <r>
      <rPr>
        <sz val="12"/>
        <color rgb="FF231F20"/>
        <rFont val="Arial"/>
        <family val="2"/>
      </rPr>
      <t xml:space="preserve"> Natural gas, propane, or oil water heaters</t>
    </r>
  </si>
  <si>
    <t>23b</t>
  </si>
  <si>
    <r>
      <rPr>
        <b/>
        <sz val="12"/>
        <color rgb="FF231F20"/>
        <rFont val="Arial"/>
        <family val="2"/>
      </rPr>
      <t>24a.</t>
    </r>
    <r>
      <rPr>
        <sz val="12"/>
        <color rgb="FF231F20"/>
        <rFont val="Arial"/>
        <family val="2"/>
      </rPr>
      <t xml:space="preserve"> Natural gas, propane, or oil furnace or hot water boiler</t>
    </r>
  </si>
  <si>
    <t>24b</t>
  </si>
  <si>
    <t>25b</t>
  </si>
  <si>
    <t>26c</t>
  </si>
  <si>
    <t>29e</t>
  </si>
  <si>
    <r>
      <rPr>
        <b/>
        <sz val="12"/>
        <color rgb="FF231F20"/>
        <rFont val="Arial"/>
        <family val="2"/>
      </rPr>
      <t>18a</t>
    </r>
    <r>
      <rPr>
        <sz val="12"/>
        <color rgb="FF231F20"/>
        <rFont val="Arial"/>
        <family val="2"/>
      </rPr>
      <t>. Insulation or air sealing material or system (Credit limit to $1,200)</t>
    </r>
  </si>
  <si>
    <r>
      <rPr>
        <b/>
        <sz val="12"/>
        <color rgb="FF231F20"/>
        <rFont val="Arial"/>
        <family val="2"/>
      </rPr>
      <t>19a</t>
    </r>
    <r>
      <rPr>
        <sz val="12"/>
        <color rgb="FF231F20"/>
        <rFont val="Arial"/>
        <family val="2"/>
      </rPr>
      <t>. Exterior doors (Credit limit to $500)</t>
    </r>
    <r>
      <rPr>
        <sz val="12"/>
        <color rgb="FF000000"/>
        <rFont val="Arial"/>
        <family val="2"/>
      </rPr>
      <t xml:space="preserve">                                                                                                              </t>
    </r>
  </si>
  <si>
    <r>
      <rPr>
        <b/>
        <sz val="12"/>
        <color rgb="FF000000"/>
        <rFont val="Arial"/>
        <family val="2"/>
      </rPr>
      <t>20a.</t>
    </r>
    <r>
      <rPr>
        <sz val="12"/>
        <color rgb="FF000000"/>
        <rFont val="Arial"/>
        <family val="2"/>
      </rPr>
      <t xml:space="preserve"> Window and skylight  (Credit limit to $600)                         </t>
    </r>
  </si>
  <si>
    <r>
      <rPr>
        <b/>
        <sz val="12"/>
        <color rgb="FF231F20"/>
        <rFont val="Arial"/>
        <family val="2"/>
      </rPr>
      <t>25a.</t>
    </r>
    <r>
      <rPr>
        <sz val="12"/>
        <color rgb="FF231F20"/>
        <rFont val="Arial"/>
        <family val="2"/>
      </rPr>
      <t xml:space="preserve"> Improvements or replacement of panelboards, subpanelboards, branch circuits, or feeders (Credit limit to $600)</t>
    </r>
  </si>
  <si>
    <r>
      <rPr>
        <b/>
        <sz val="12"/>
        <color rgb="FF231F20"/>
        <rFont val="Arial"/>
        <family val="2"/>
      </rPr>
      <t>26b.</t>
    </r>
    <r>
      <rPr>
        <sz val="12"/>
        <color rgb="FF231F20"/>
        <rFont val="Arial"/>
        <family val="2"/>
      </rPr>
      <t xml:space="preserve"> Enter the cost of the home energy audit. (Credit limit to $150)</t>
    </r>
  </si>
  <si>
    <t>30% of the total of lines #1 - #5</t>
  </si>
  <si>
    <r>
      <rPr>
        <b/>
        <sz val="12"/>
        <color rgb="FF231F20"/>
        <rFont val="Arial"/>
        <family val="2"/>
      </rPr>
      <t xml:space="preserve">1. </t>
    </r>
    <r>
      <rPr>
        <sz val="12"/>
        <color rgb="FF231F20"/>
        <rFont val="Arial"/>
        <family val="2"/>
      </rPr>
      <t xml:space="preserve">Solar electric property costs </t>
    </r>
    <r>
      <rPr>
        <b/>
        <sz val="12"/>
        <color rgb="FF231F20"/>
        <rFont val="Arial"/>
        <family val="2"/>
      </rPr>
      <t xml:space="preserve">P*+ NP** </t>
    </r>
    <r>
      <rPr>
        <sz val="12"/>
        <color rgb="FF231F20"/>
        <rFont val="Arial"/>
        <family val="2"/>
      </rPr>
      <t xml:space="preserve">(see footnote 5 below for qualifications) </t>
    </r>
  </si>
  <si>
    <r>
      <rPr>
        <b/>
        <sz val="12"/>
        <color rgb="FF231F20"/>
        <rFont val="Arial"/>
        <family val="2"/>
      </rPr>
      <t xml:space="preserve">2. </t>
    </r>
    <r>
      <rPr>
        <sz val="12"/>
        <color rgb="FF231F20"/>
        <rFont val="Arial"/>
        <family val="2"/>
      </rPr>
      <t xml:space="preserve">Solar water heating property costs </t>
    </r>
    <r>
      <rPr>
        <b/>
        <sz val="12"/>
        <color rgb="FF231F20"/>
        <rFont val="Arial"/>
        <family val="2"/>
      </rPr>
      <t>P*+ NP**</t>
    </r>
    <r>
      <rPr>
        <sz val="12"/>
        <color rgb="FF231F20"/>
        <rFont val="Arial"/>
        <family val="2"/>
      </rPr>
      <t xml:space="preserve">  (see footnote 6 below for qualifications) </t>
    </r>
  </si>
  <si>
    <r>
      <rPr>
        <b/>
        <sz val="12"/>
        <color rgb="FF231F20"/>
        <rFont val="Arial"/>
        <family val="2"/>
      </rPr>
      <t xml:space="preserve">3. </t>
    </r>
    <r>
      <rPr>
        <sz val="12"/>
        <color rgb="FF231F20"/>
        <rFont val="Arial"/>
        <family val="2"/>
      </rPr>
      <t xml:space="preserve">Small wind energy property costs </t>
    </r>
    <r>
      <rPr>
        <b/>
        <sz val="12"/>
        <color rgb="FF231F20"/>
        <rFont val="Arial"/>
        <family val="2"/>
      </rPr>
      <t>P*+ NP**</t>
    </r>
    <r>
      <rPr>
        <sz val="12"/>
        <color rgb="FF231F20"/>
        <rFont val="Arial"/>
        <family val="2"/>
      </rPr>
      <t xml:space="preserve"> (see footnote 7 below for qualifications)  </t>
    </r>
  </si>
  <si>
    <r>
      <rPr>
        <b/>
        <sz val="12"/>
        <color rgb="FF231F20"/>
        <rFont val="Arial"/>
        <family val="2"/>
      </rPr>
      <t xml:space="preserve">4. </t>
    </r>
    <r>
      <rPr>
        <sz val="12"/>
        <color rgb="FF231F20"/>
        <rFont val="Arial"/>
        <family val="2"/>
      </rPr>
      <t xml:space="preserve">Geothermal heat pump property costs </t>
    </r>
    <r>
      <rPr>
        <b/>
        <sz val="12"/>
        <color rgb="FF231F20"/>
        <rFont val="Arial"/>
        <family val="2"/>
      </rPr>
      <t>P*+ NP**</t>
    </r>
    <r>
      <rPr>
        <sz val="12"/>
        <color rgb="FF231F20"/>
        <rFont val="Arial"/>
        <family val="2"/>
      </rPr>
      <t xml:space="preserve"> (see footnote 8 below for qualifications)  </t>
    </r>
  </si>
  <si>
    <r>
      <rPr>
        <b/>
        <sz val="12"/>
        <color rgb="FF000000"/>
        <rFont val="Arial"/>
        <family val="2"/>
      </rPr>
      <t>7a</t>
    </r>
    <r>
      <rPr>
        <sz val="12"/>
        <color rgb="FF000000"/>
        <rFont val="Arial"/>
        <family val="2"/>
      </rPr>
      <t xml:space="preserve">. Qualified fuel cell property. (Was it installed on, or in connection with your main home in the US.) </t>
    </r>
    <r>
      <rPr>
        <b/>
        <sz val="12"/>
        <color rgb="FF000000"/>
        <rFont val="Arial"/>
        <family val="2"/>
      </rPr>
      <t>P*</t>
    </r>
    <r>
      <rPr>
        <sz val="12"/>
        <color rgb="FF000000"/>
        <rFont val="Arial"/>
        <family val="2"/>
      </rPr>
      <t xml:space="preserve"> (see footnote 9 below for definition) </t>
    </r>
  </si>
  <si>
    <r>
      <t xml:space="preserve">  </t>
    </r>
    <r>
      <rPr>
        <b/>
        <sz val="12"/>
        <color rgb="FF000000"/>
        <rFont val="Arial"/>
        <family val="2"/>
      </rPr>
      <t>c</t>
    </r>
    <r>
      <rPr>
        <sz val="12"/>
        <color rgb="FF000000"/>
        <rFont val="Arial"/>
        <family val="2"/>
      </rPr>
      <t>. If the special rule for joint occupants applies, check here and attach a statement (see Footnote 10)</t>
    </r>
  </si>
  <si>
    <r>
      <t xml:space="preserve">Smaller of 30% of line #9 </t>
    </r>
    <r>
      <rPr>
        <b/>
        <u/>
        <sz val="12"/>
        <color rgb="FF231F20"/>
        <rFont val="Arial"/>
        <family val="2"/>
      </rPr>
      <t>OR</t>
    </r>
    <r>
      <rPr>
        <b/>
        <sz val="12"/>
        <color rgb="FF231F20"/>
        <rFont val="Arial"/>
        <family val="2"/>
      </rPr>
      <t xml:space="preserve"> #10       </t>
    </r>
  </si>
  <si>
    <r>
      <rPr>
        <b/>
        <sz val="12"/>
        <color rgb="FF231F20"/>
        <rFont val="Arial"/>
        <family val="2"/>
      </rPr>
      <t>A credit of up to 30% of the qualified costs</t>
    </r>
    <r>
      <rPr>
        <sz val="12"/>
        <color rgb="FF231F20"/>
        <rFont val="Arial"/>
        <family val="2"/>
      </rPr>
      <t xml:space="preserve">, including labor costs for on-site preparation, assembly, or initial installation of residential clean energy property, as well as for piping or wiring to connect it to the home. However, the costs for the qualified battery storage technology are limited to the kilowatt capacity of the property (#5a &amp; 5b below). Solar electric property and water heating property, small wind energy property, geothermal heat pump property, and battery storage technology (#1-5 below) do not have to be in taxpayer’s principal residence. However, fuel cell property has to be installed in your principle residence </t>
    </r>
    <r>
      <rPr>
        <b/>
        <sz val="12"/>
        <color rgb="FF231F20"/>
        <rFont val="Arial"/>
        <family val="2"/>
      </rPr>
      <t>(P)</t>
    </r>
    <r>
      <rPr>
        <sz val="12"/>
        <color rgb="FF231F20"/>
        <rFont val="Arial"/>
        <family val="2"/>
      </rPr>
      <t xml:space="preserve">. </t>
    </r>
    <r>
      <rPr>
        <b/>
        <sz val="12"/>
        <color rgb="FF231F20"/>
        <rFont val="Arial"/>
        <family val="2"/>
      </rPr>
      <t xml:space="preserve">((NP) </t>
    </r>
    <r>
      <rPr>
        <sz val="12"/>
        <color rgb="FF231F20"/>
        <rFont val="Arial"/>
        <family val="2"/>
      </rPr>
      <t>=</t>
    </r>
    <r>
      <rPr>
        <b/>
        <sz val="12"/>
        <color rgb="FF231F20"/>
        <rFont val="Arial"/>
        <family val="2"/>
      </rPr>
      <t xml:space="preserve"> </t>
    </r>
    <r>
      <rPr>
        <sz val="12"/>
        <color rgb="FF231F20"/>
        <rFont val="Arial"/>
        <family val="2"/>
      </rPr>
      <t>Non-Principle Residence</t>
    </r>
    <r>
      <rPr>
        <b/>
        <sz val="12"/>
        <color rgb="FF231F20"/>
        <rFont val="Arial"/>
        <family val="2"/>
      </rPr>
      <t xml:space="preserve"> )</t>
    </r>
  </si>
  <si>
    <t xml:space="preserve">  I. RESIDENCIAL CLEAN ENERGY CREDIT - What it covers? See 1 to 7 below</t>
  </si>
  <si>
    <r>
      <t xml:space="preserve">II . ENERGY EFFICIENT HOME IMPROVEMENT CREDIT - What it covers? See 18 to 20 and 22 to 29                                                   </t>
    </r>
    <r>
      <rPr>
        <sz val="12"/>
        <color rgb="FF231F20"/>
        <rFont val="Arial"/>
        <family val="2"/>
      </rPr>
      <t xml:space="preserve">     </t>
    </r>
  </si>
  <si>
    <r>
      <t xml:space="preserve">There are two tax credits available to taxpayers who made energy saving improvements to their residence in 2024. You may be able to deduct both credits. </t>
    </r>
    <r>
      <rPr>
        <b/>
        <sz val="12"/>
        <color rgb="FF231F20"/>
        <rFont val="Lucida Sans"/>
        <family val="2"/>
      </rPr>
      <t>The residence must be owned by taxpayer(s) to claim the credit.</t>
    </r>
    <r>
      <rPr>
        <sz val="12"/>
        <color rgb="FF231F20"/>
        <rFont val="Lucida Sans"/>
        <family val="2"/>
      </rPr>
      <t xml:space="preserve"> (No income limit)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</si>
</sst>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3" formatCode="_(* #,##0.00_);_(* \(#,##0.00\);_(* &quot;-&quot;??_);_(@_)"/>
  </numFmts>
  <fonts count="27" x14ac:knownFonts="1">
    <font>
      <sz val="10"/>
      <color rgb="FF000000"/>
      <name val="Times New Roman"/>
      <charset val="204"/>
    </font>
    <font>
      <sz val="10"/>
      <color rgb="FF000000"/>
      <name val="Times New Roman"/>
      <family val="1"/>
    </font>
    <font>
      <b/>
      <sz val="12"/>
      <name val="Arial"/>
      <family val="2"/>
    </font>
    <font>
      <sz val="11"/>
      <color rgb="FF000000"/>
      <name val="Times New Roman"/>
      <family val="1"/>
    </font>
    <font>
      <b/>
      <sz val="28"/>
      <name val="Arial"/>
      <family val="2"/>
    </font>
    <font>
      <b/>
      <sz val="28"/>
      <color rgb="FF8A8C8E"/>
      <name val="Arial"/>
      <family val="2"/>
    </font>
    <font>
      <b/>
      <sz val="28"/>
      <color rgb="FF231F20"/>
      <name val="Arial"/>
      <family val="2"/>
    </font>
    <font>
      <sz val="28"/>
      <color rgb="FF000000"/>
      <name val="Times New Roman"/>
      <family val="1"/>
    </font>
    <font>
      <sz val="12"/>
      <color rgb="FF000000"/>
      <name val="Times New Roman"/>
      <family val="1"/>
    </font>
    <font>
      <sz val="12"/>
      <name val="Lucida Sans"/>
      <family val="2"/>
    </font>
    <font>
      <sz val="8"/>
      <color rgb="FF000000"/>
      <name val="Segoe UI"/>
      <family val="2"/>
    </font>
    <font>
      <sz val="12"/>
      <color rgb="FF231F20"/>
      <name val="Arial"/>
      <family val="2"/>
    </font>
    <font>
      <b/>
      <sz val="12"/>
      <color rgb="FF231F20"/>
      <name val="Arial"/>
      <family val="2"/>
    </font>
    <font>
      <b/>
      <sz val="12"/>
      <color rgb="FF000000"/>
      <name val="Arial"/>
      <family val="2"/>
    </font>
    <font>
      <sz val="12"/>
      <color rgb="FF000000"/>
      <name val="Arial"/>
      <family val="2"/>
    </font>
    <font>
      <sz val="9"/>
      <color indexed="8"/>
      <name val="Calibri"/>
      <family val="2"/>
    </font>
    <font>
      <sz val="12"/>
      <name val="Arial"/>
      <family val="2"/>
    </font>
    <font>
      <sz val="12"/>
      <color rgb="FF231F20"/>
      <name val="Lucida Sans"/>
      <family val="2"/>
    </font>
    <font>
      <b/>
      <sz val="12"/>
      <color rgb="FF231F20"/>
      <name val="Lucida Sans"/>
      <family val="2"/>
    </font>
    <font>
      <sz val="12"/>
      <color rgb="FF231F20"/>
      <name val="Times New Roman"/>
      <family val="2"/>
      <charset val="204"/>
    </font>
    <font>
      <b/>
      <u/>
      <sz val="12"/>
      <color rgb="FF231F20"/>
      <name val="Arial"/>
      <family val="2"/>
    </font>
    <font>
      <b/>
      <sz val="12"/>
      <color indexed="8"/>
      <name val="Calibri"/>
      <family val="2"/>
    </font>
    <font>
      <sz val="12"/>
      <color indexed="8"/>
      <name val="Calibri"/>
      <family val="2"/>
    </font>
    <font>
      <sz val="12"/>
      <color rgb="FF000000"/>
      <name val="Calibri"/>
      <family val="2"/>
      <scheme val="minor"/>
    </font>
    <font>
      <b/>
      <sz val="12"/>
      <color rgb="FF000000"/>
      <name val="Calibri"/>
      <family val="2"/>
      <scheme val="minor"/>
    </font>
    <font>
      <b/>
      <sz val="18"/>
      <color rgb="FF000000"/>
      <name val="Times New Roman"/>
      <family val="1"/>
    </font>
    <font>
      <sz val="18"/>
      <color rgb="FF000000"/>
      <name val="Times New Roman"/>
      <family val="1"/>
    </font>
  </fonts>
  <fills count="5">
    <fill>
      <patternFill patternType="none"/>
    </fill>
    <fill>
      <patternFill patternType="gray125"/>
    </fill>
    <fill>
      <patternFill patternType="solid">
        <fgColor rgb="FFD1D3D4"/>
      </patternFill>
    </fill>
    <fill>
      <patternFill patternType="solid">
        <fgColor rgb="FFCCFFFF"/>
        <bgColor indexed="64"/>
      </patternFill>
    </fill>
    <fill>
      <patternFill patternType="solid">
        <fgColor theme="0"/>
        <bgColor indexed="64"/>
      </patternFill>
    </fill>
  </fills>
  <borders count="42">
    <border>
      <left/>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bottom style="thin">
        <color rgb="FF231F20"/>
      </bottom>
      <diagonal/>
    </border>
    <border>
      <left/>
      <right/>
      <top style="thin">
        <color rgb="FF231F20"/>
      </top>
      <bottom/>
      <diagonal/>
    </border>
    <border>
      <left style="thin">
        <color rgb="FF231F20"/>
      </left>
      <right/>
      <top style="thin">
        <color rgb="FF231F20"/>
      </top>
      <bottom style="thin">
        <color indexed="64"/>
      </bottom>
      <diagonal/>
    </border>
    <border>
      <left/>
      <right style="thin">
        <color rgb="FF231F20"/>
      </right>
      <top style="thin">
        <color rgb="FF231F20"/>
      </top>
      <bottom style="thin">
        <color indexed="64"/>
      </bottom>
      <diagonal/>
    </border>
    <border>
      <left style="thin">
        <color indexed="64"/>
      </left>
      <right style="thin">
        <color rgb="FF231F20"/>
      </right>
      <top style="thin">
        <color rgb="FF231F20"/>
      </top>
      <bottom style="thin">
        <color rgb="FF231F20"/>
      </bottom>
      <diagonal/>
    </border>
    <border>
      <left/>
      <right style="thin">
        <color indexed="64"/>
      </right>
      <top style="thin">
        <color rgb="FF231F20"/>
      </top>
      <bottom style="thin">
        <color rgb="FF231F20"/>
      </bottom>
      <diagonal/>
    </border>
    <border>
      <left/>
      <right style="thin">
        <color indexed="64"/>
      </right>
      <top style="thin">
        <color rgb="FF231F20"/>
      </top>
      <bottom/>
      <diagonal/>
    </border>
    <border>
      <left style="medium">
        <color indexed="64"/>
      </left>
      <right/>
      <top style="thin">
        <color rgb="FF231F20"/>
      </top>
      <bottom style="thin">
        <color rgb="FF231F20"/>
      </bottom>
      <diagonal/>
    </border>
    <border>
      <left style="thin">
        <color indexed="64"/>
      </left>
      <right style="thin">
        <color indexed="64"/>
      </right>
      <top style="thin">
        <color rgb="FF231F20"/>
      </top>
      <bottom style="thin">
        <color rgb="FF231F20"/>
      </bottom>
      <diagonal/>
    </border>
    <border>
      <left style="thin">
        <color indexed="64"/>
      </left>
      <right style="thin">
        <color indexed="64"/>
      </right>
      <top style="thin">
        <color rgb="FF231F20"/>
      </top>
      <bottom/>
      <diagonal/>
    </border>
    <border>
      <left style="thin">
        <color indexed="64"/>
      </left>
      <right/>
      <top style="thin">
        <color rgb="FF231F20"/>
      </top>
      <bottom style="thin">
        <color rgb="FF231F2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thin">
        <color rgb="FF231F20"/>
      </bottom>
      <diagonal/>
    </border>
    <border>
      <left/>
      <right/>
      <top style="medium">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rgb="FF231F20"/>
      </bottom>
      <diagonal/>
    </border>
    <border>
      <left style="thin">
        <color indexed="64"/>
      </left>
      <right style="thin">
        <color rgb="FF231F2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231F20"/>
      </right>
      <top/>
      <bottom style="thin">
        <color indexed="64"/>
      </bottom>
      <diagonal/>
    </border>
    <border>
      <left style="thin">
        <color indexed="64"/>
      </left>
      <right/>
      <top style="thin">
        <color indexed="64"/>
      </top>
      <bottom style="thin">
        <color rgb="FF231F20"/>
      </bottom>
      <diagonal/>
    </border>
    <border>
      <left/>
      <right style="thin">
        <color indexed="64"/>
      </right>
      <top style="thin">
        <color indexed="64"/>
      </top>
      <bottom style="thin">
        <color rgb="FF231F20"/>
      </bottom>
      <diagonal/>
    </border>
    <border>
      <left style="thin">
        <color indexed="64"/>
      </left>
      <right/>
      <top style="thin">
        <color rgb="FF231F20"/>
      </top>
      <bottom style="thin">
        <color indexed="64"/>
      </bottom>
      <diagonal/>
    </border>
    <border>
      <left/>
      <right/>
      <top style="thin">
        <color rgb="FF231F20"/>
      </top>
      <bottom style="thin">
        <color indexed="64"/>
      </bottom>
      <diagonal/>
    </border>
    <border>
      <left/>
      <right style="thin">
        <color indexed="64"/>
      </right>
      <top style="thin">
        <color rgb="FF231F20"/>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rgb="FF231F20"/>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31">
    <xf numFmtId="0" fontId="0" fillId="0" borderId="0" xfId="0" applyAlignment="1">
      <alignment horizontal="left" vertical="top"/>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left" vertical="top"/>
    </xf>
    <xf numFmtId="6" fontId="9" fillId="0" borderId="3" xfId="0" applyNumberFormat="1" applyFont="1" applyBorder="1" applyAlignment="1">
      <alignment horizontal="left" vertical="top" wrapText="1"/>
    </xf>
    <xf numFmtId="14" fontId="0" fillId="0" borderId="0" xfId="0" applyNumberFormat="1" applyAlignment="1">
      <alignment horizontal="center" vertical="top"/>
    </xf>
    <xf numFmtId="0" fontId="8" fillId="0" borderId="0" xfId="0" applyFont="1" applyAlignment="1">
      <alignment horizontal="left" vertical="center"/>
    </xf>
    <xf numFmtId="0" fontId="15" fillId="0" borderId="0" xfId="0" applyFont="1"/>
    <xf numFmtId="0" fontId="4" fillId="3" borderId="0" xfId="0" applyFont="1" applyFill="1" applyAlignment="1">
      <alignment horizontal="left" vertical="center" wrapText="1"/>
    </xf>
    <xf numFmtId="0" fontId="16"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center"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2" fillId="0" borderId="3" xfId="0" applyFont="1" applyBorder="1" applyAlignment="1">
      <alignment horizontal="left" vertical="center" wrapText="1"/>
    </xf>
    <xf numFmtId="43" fontId="16" fillId="3" borderId="3" xfId="1" applyFont="1" applyFill="1" applyBorder="1" applyAlignment="1">
      <alignment horizontal="left" vertical="center" wrapText="1"/>
    </xf>
    <xf numFmtId="0" fontId="14" fillId="0" borderId="26" xfId="0" applyFont="1" applyBorder="1" applyAlignment="1">
      <alignment horizontal="left" vertical="center" wrapText="1"/>
    </xf>
    <xf numFmtId="0" fontId="14" fillId="0" borderId="20" xfId="0" applyFont="1" applyBorder="1" applyAlignment="1">
      <alignment horizontal="left" vertical="center" wrapText="1"/>
    </xf>
    <xf numFmtId="0" fontId="14" fillId="0" borderId="39" xfId="0" applyFont="1" applyBorder="1" applyAlignment="1">
      <alignment horizontal="left" vertical="center" wrapText="1"/>
    </xf>
    <xf numFmtId="0" fontId="14" fillId="0" borderId="21" xfId="0" applyFont="1" applyBorder="1" applyAlignment="1">
      <alignment horizontal="right" vertical="center" wrapText="1"/>
    </xf>
    <xf numFmtId="0" fontId="14" fillId="0" borderId="27" xfId="0" applyFont="1" applyBorder="1" applyAlignment="1">
      <alignment horizontal="center" vertical="center" wrapText="1"/>
    </xf>
    <xf numFmtId="43" fontId="16" fillId="3" borderId="4" xfId="1" applyFont="1" applyFill="1" applyBorder="1" applyAlignment="1">
      <alignment horizontal="left" vertical="center" wrapText="1"/>
    </xf>
    <xf numFmtId="0" fontId="14"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22" fillId="0" borderId="0" xfId="0" applyFont="1"/>
    <xf numFmtId="43" fontId="2" fillId="3" borderId="39" xfId="1" applyFont="1" applyFill="1" applyBorder="1" applyAlignment="1">
      <alignment horizontal="left" vertical="center" wrapText="1"/>
    </xf>
    <xf numFmtId="6" fontId="16" fillId="0" borderId="4" xfId="0" applyNumberFormat="1" applyFont="1" applyBorder="1" applyAlignment="1">
      <alignment horizontal="right" vertical="center" wrapText="1"/>
    </xf>
    <xf numFmtId="0" fontId="14" fillId="0" borderId="4" xfId="0" applyFont="1" applyBorder="1" applyAlignment="1">
      <alignment horizontal="right" vertical="center" wrapText="1"/>
    </xf>
    <xf numFmtId="0" fontId="26" fillId="0" borderId="0" xfId="0" applyFont="1" applyAlignment="1">
      <alignment horizontal="left" vertical="top"/>
    </xf>
    <xf numFmtId="49" fontId="21" fillId="0" borderId="25" xfId="0" applyNumberFormat="1" applyFont="1" applyBorder="1" applyAlignment="1">
      <alignment horizontal="center" vertical="center"/>
    </xf>
    <xf numFmtId="0" fontId="14" fillId="4" borderId="0" xfId="0" applyFont="1" applyFill="1" applyAlignment="1">
      <alignment horizontal="center" vertical="center" wrapText="1"/>
    </xf>
    <xf numFmtId="0" fontId="16" fillId="4" borderId="0" xfId="0" applyFont="1" applyFill="1" applyAlignment="1">
      <alignment horizontal="right" vertical="center" wrapText="1"/>
    </xf>
    <xf numFmtId="43" fontId="16" fillId="4" borderId="0" xfId="1" applyFont="1" applyFill="1" applyBorder="1" applyAlignment="1">
      <alignment horizontal="left" vertical="center" wrapText="1"/>
    </xf>
    <xf numFmtId="43" fontId="16" fillId="3" borderId="31" xfId="1" applyFont="1" applyFill="1" applyBorder="1" applyAlignment="1">
      <alignment horizontal="left" vertical="center" wrapText="1"/>
    </xf>
    <xf numFmtId="0" fontId="23" fillId="0" borderId="34" xfId="0" applyFont="1" applyBorder="1" applyAlignment="1">
      <alignment vertical="center" wrapText="1"/>
    </xf>
    <xf numFmtId="0" fontId="14" fillId="0" borderId="21" xfId="0" applyFont="1" applyBorder="1" applyAlignment="1">
      <alignment horizontal="right" vertical="center" wrapText="1"/>
    </xf>
    <xf numFmtId="0" fontId="14" fillId="0" borderId="0" xfId="0" applyFont="1" applyAlignment="1">
      <alignment horizontal="left" vertical="center" wrapText="1"/>
    </xf>
    <xf numFmtId="0" fontId="14" fillId="0" borderId="34" xfId="0" applyFont="1" applyBorder="1" applyAlignment="1">
      <alignment horizontal="left" vertical="center" wrapText="1"/>
    </xf>
    <xf numFmtId="0" fontId="14" fillId="0" borderId="39" xfId="0" applyFont="1" applyBorder="1" applyAlignment="1">
      <alignment horizontal="left" vertical="center" wrapText="1"/>
    </xf>
    <xf numFmtId="0" fontId="11" fillId="0" borderId="34"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19" xfId="0" applyFont="1" applyBorder="1" applyAlignment="1">
      <alignment horizontal="right"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3" fillId="0" borderId="4"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9" xfId="0" applyFont="1" applyBorder="1" applyAlignment="1">
      <alignment horizontal="center" vertical="center" wrapText="1"/>
    </xf>
    <xf numFmtId="0" fontId="11" fillId="0" borderId="19" xfId="0" applyFont="1" applyBorder="1" applyAlignment="1">
      <alignment horizontal="center" vertical="center" wrapText="1"/>
    </xf>
    <xf numFmtId="0" fontId="14" fillId="0" borderId="5" xfId="0" applyFont="1" applyBorder="1" applyAlignment="1">
      <alignment horizontal="left" vertical="center" wrapText="1"/>
    </xf>
    <xf numFmtId="0" fontId="13" fillId="0" borderId="3" xfId="0" applyFont="1" applyBorder="1" applyAlignment="1">
      <alignment horizontal="right" vertical="center" wrapText="1"/>
    </xf>
    <xf numFmtId="0" fontId="12" fillId="0" borderId="4" xfId="0" applyFont="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 fillId="0" borderId="4" xfId="0" applyFont="1" applyBorder="1" applyAlignment="1">
      <alignment horizontal="left" vertical="center" wrapText="1"/>
    </xf>
    <xf numFmtId="0" fontId="19" fillId="0" borderId="4" xfId="0" applyFont="1" applyBorder="1" applyAlignment="1">
      <alignment horizontal="left" vertical="center" wrapText="1"/>
    </xf>
    <xf numFmtId="0" fontId="13" fillId="0" borderId="25" xfId="0" applyFont="1" applyBorder="1" applyAlignment="1">
      <alignment horizontal="left" vertical="center" wrapText="1"/>
    </xf>
    <xf numFmtId="0" fontId="13"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14" fillId="0" borderId="10" xfId="0" applyFont="1" applyBorder="1" applyAlignment="1">
      <alignment horizontal="left" vertical="center" wrapText="1"/>
    </xf>
    <xf numFmtId="0" fontId="4" fillId="3" borderId="0" xfId="0" applyFont="1" applyFill="1" applyAlignment="1">
      <alignment horizontal="left" vertical="center" wrapText="1"/>
    </xf>
    <xf numFmtId="0" fontId="17" fillId="0" borderId="4" xfId="0" applyFont="1" applyBorder="1" applyAlignment="1">
      <alignment horizontal="left" vertical="center" wrapText="1"/>
    </xf>
    <xf numFmtId="0" fontId="12" fillId="2"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4" fillId="0" borderId="34" xfId="0" applyFont="1" applyBorder="1" applyAlignment="1">
      <alignment horizontal="right" vertical="center" wrapText="1"/>
    </xf>
    <xf numFmtId="0" fontId="2" fillId="3" borderId="4" xfId="0" applyFont="1" applyFill="1" applyBorder="1" applyAlignment="1">
      <alignment horizontal="left" vertical="center" wrapText="1"/>
    </xf>
    <xf numFmtId="0" fontId="14"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 fillId="0" borderId="0" xfId="0" applyFont="1" applyAlignment="1">
      <alignment horizontal="left" vertical="top"/>
    </xf>
    <xf numFmtId="0" fontId="14" fillId="0" borderId="3"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1" xfId="0" applyFont="1" applyBorder="1" applyAlignment="1">
      <alignment horizontal="right" vertical="center" wrapText="1"/>
    </xf>
    <xf numFmtId="0" fontId="19" fillId="0" borderId="0" xfId="0" applyFont="1" applyAlignment="1">
      <alignment horizontal="left" vertical="top" wrapText="1"/>
    </xf>
    <xf numFmtId="0" fontId="8" fillId="0" borderId="0" xfId="0" applyFont="1" applyAlignment="1">
      <alignment horizontal="left" vertical="top" wrapText="1"/>
    </xf>
    <xf numFmtId="0" fontId="25" fillId="0" borderId="5" xfId="0" applyFont="1" applyBorder="1" applyAlignment="1">
      <alignment horizontal="left" vertical="top" wrapText="1"/>
    </xf>
    <xf numFmtId="0" fontId="11" fillId="0" borderId="15"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38" xfId="0" applyFont="1" applyBorder="1" applyAlignment="1">
      <alignment horizontal="center" vertical="center" wrapText="1"/>
    </xf>
    <xf numFmtId="0" fontId="16" fillId="0" borderId="31" xfId="0" applyFont="1" applyBorder="1" applyAlignment="1">
      <alignment horizontal="right" vertical="center" wrapText="1"/>
    </xf>
    <xf numFmtId="0" fontId="16" fillId="0" borderId="7" xfId="0" applyFont="1" applyBorder="1" applyAlignment="1">
      <alignment horizontal="right" vertical="center" wrapText="1"/>
    </xf>
    <xf numFmtId="0" fontId="13" fillId="0" borderId="15" xfId="0" applyFont="1" applyBorder="1" applyAlignment="1">
      <alignment vertical="center" wrapText="1"/>
    </xf>
    <xf numFmtId="0" fontId="8" fillId="0" borderId="16" xfId="0" applyFont="1" applyBorder="1" applyAlignment="1">
      <alignment vertical="center"/>
    </xf>
    <xf numFmtId="0" fontId="8" fillId="0" borderId="17" xfId="0" applyFont="1" applyBorder="1" applyAlignment="1">
      <alignment vertical="center"/>
    </xf>
    <xf numFmtId="0" fontId="14" fillId="0" borderId="33" xfId="0" applyFont="1" applyBorder="1" applyAlignment="1">
      <alignment horizontal="right" vertical="center" wrapText="1"/>
    </xf>
    <xf numFmtId="0" fontId="22" fillId="0" borderId="34" xfId="0" applyFont="1" applyBorder="1" applyAlignment="1">
      <alignmen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22" xfId="0" applyFont="1" applyBorder="1" applyAlignment="1">
      <alignment horizontal="right" vertical="center" wrapText="1"/>
    </xf>
    <xf numFmtId="0" fontId="14" fillId="0" borderId="0" xfId="0" applyFont="1" applyAlignment="1">
      <alignment horizontal="right"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wrapText="1"/>
    </xf>
    <xf numFmtId="0" fontId="12" fillId="0" borderId="18" xfId="0" applyFont="1" applyBorder="1" applyAlignment="1">
      <alignment horizontal="right" vertical="center" wrapText="1"/>
    </xf>
    <xf numFmtId="0" fontId="12" fillId="0" borderId="0" xfId="0" applyFont="1" applyAlignment="1">
      <alignment horizontal="right" vertical="center" wrapText="1"/>
    </xf>
    <xf numFmtId="0" fontId="12" fillId="0" borderId="25"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23" xfId="0" applyFont="1" applyBorder="1" applyAlignment="1">
      <alignment horizontal="right" vertical="center" wrapText="1"/>
    </xf>
    <xf numFmtId="0" fontId="14" fillId="0" borderId="19"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247650</xdr:colOff>
          <xdr:row>10</xdr:row>
          <xdr:rowOff>114300</xdr:rowOff>
        </xdr:from>
        <xdr:to>
          <xdr:col>8</xdr:col>
          <xdr:colOff>838200</xdr:colOff>
          <xdr:row>10</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10</xdr:row>
          <xdr:rowOff>133350</xdr:rowOff>
        </xdr:from>
        <xdr:to>
          <xdr:col>8</xdr:col>
          <xdr:colOff>1952625</xdr:colOff>
          <xdr:row>10</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1352550</xdr:colOff>
          <xdr:row>24</xdr:row>
          <xdr:rowOff>85725</xdr:rowOff>
        </xdr:from>
        <xdr:to>
          <xdr:col>8</xdr:col>
          <xdr:colOff>1866900</xdr:colOff>
          <xdr:row>24</xdr:row>
          <xdr:rowOff>400050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25</xdr:row>
          <xdr:rowOff>161925</xdr:rowOff>
        </xdr:from>
        <xdr:to>
          <xdr:col>8</xdr:col>
          <xdr:colOff>904875</xdr:colOff>
          <xdr:row>25</xdr:row>
          <xdr:rowOff>381000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24</xdr:row>
          <xdr:rowOff>152400</xdr:rowOff>
        </xdr:from>
        <xdr:to>
          <xdr:col>8</xdr:col>
          <xdr:colOff>904875</xdr:colOff>
          <xdr:row>24</xdr:row>
          <xdr:rowOff>371475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26</xdr:row>
          <xdr:rowOff>180975</xdr:rowOff>
        </xdr:from>
        <xdr:to>
          <xdr:col>8</xdr:col>
          <xdr:colOff>904875</xdr:colOff>
          <xdr:row>26</xdr:row>
          <xdr:rowOff>400050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1371600</xdr:colOff>
          <xdr:row>25</xdr:row>
          <xdr:rowOff>95250</xdr:rowOff>
        </xdr:from>
        <xdr:to>
          <xdr:col>8</xdr:col>
          <xdr:colOff>1885950</xdr:colOff>
          <xdr:row>25</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33</xdr:row>
          <xdr:rowOff>581025</xdr:rowOff>
        </xdr:from>
        <xdr:to>
          <xdr:col>8</xdr:col>
          <xdr:colOff>1247775</xdr:colOff>
          <xdr:row>35</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34</xdr:row>
          <xdr:rowOff>95250</xdr:rowOff>
        </xdr:from>
        <xdr:to>
          <xdr:col>8</xdr:col>
          <xdr:colOff>647700</xdr:colOff>
          <xdr:row>34</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1390650</xdr:colOff>
          <xdr:row>44</xdr:row>
          <xdr:rowOff>628650</xdr:rowOff>
        </xdr:from>
        <xdr:to>
          <xdr:col>8</xdr:col>
          <xdr:colOff>2019300</xdr:colOff>
          <xdr:row>46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45</xdr:row>
          <xdr:rowOff>142875</xdr:rowOff>
        </xdr:from>
        <xdr:to>
          <xdr:col>8</xdr:col>
          <xdr:colOff>895350</xdr:colOff>
          <xdr:row>45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13</xdr:row>
          <xdr:rowOff>123825</xdr:rowOff>
        </xdr:from>
        <xdr:to>
          <xdr:col>8</xdr:col>
          <xdr:colOff>1971675</xdr:colOff>
          <xdr:row>13</xdr:row>
          <xdr:rowOff>342900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66675</xdr:rowOff>
        </xdr:from>
        <xdr:to>
          <xdr:col>8</xdr:col>
          <xdr:colOff>828675</xdr:colOff>
          <xdr:row>13</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1390650</xdr:colOff>
          <xdr:row>26</xdr:row>
          <xdr:rowOff>104775</xdr:rowOff>
        </xdr:from>
        <xdr:to>
          <xdr:col>8</xdr:col>
          <xdr:colOff>1895475</xdr:colOff>
          <xdr:row>26</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28</xdr:row>
          <xdr:rowOff>180975</xdr:rowOff>
        </xdr:from>
        <xdr:to>
          <xdr:col>8</xdr:col>
          <xdr:colOff>904875</xdr:colOff>
          <xdr:row>28</xdr:row>
          <xdr:rowOff>400050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1390650</xdr:colOff>
          <xdr:row>28</xdr:row>
          <xdr:rowOff>104775</xdr:rowOff>
        </xdr:from>
        <xdr:to>
          <xdr:col>8</xdr:col>
          <xdr:colOff>1895475</xdr:colOff>
          <xdr:row>28</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16</xdr:row>
          <xdr:rowOff>142875</xdr:rowOff>
        </xdr:from>
        <xdr:to>
          <xdr:col>8</xdr:col>
          <xdr:colOff>1971675</xdr:colOff>
          <xdr:row>16</xdr:row>
          <xdr:rowOff>371475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UDAKALLUSEA@AO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tabSelected="1" zoomScale="85" zoomScaleNormal="85" workbookViewId="0">
      <selection activeCell="O6" sqref="O6"/>
    </sheetView>
  </sheetViews>
  <sheetFormatPr defaultRowHeight="12.75" x14ac:dyDescent="0.2"/>
  <cols>
    <col min="1" max="1" width="14.33203125" customWidth="1"/>
    <col min="2" max="2" width="46.33203125" customWidth="1"/>
    <col min="3" max="3" width="30.1640625" customWidth="1"/>
    <col min="4" max="4" width="9.33203125" customWidth="1"/>
    <col min="5" max="5" width="3.5" customWidth="1"/>
    <col min="6" max="6" width="13.6640625" customWidth="1"/>
    <col min="7" max="7" width="19.83203125" customWidth="1"/>
    <col min="8" max="8" width="8" customWidth="1"/>
    <col min="9" max="9" width="36" customWidth="1"/>
    <col min="10" max="10" width="7.5" customWidth="1"/>
  </cols>
  <sheetData>
    <row r="1" spans="1:16" s="3" customFormat="1" ht="60" customHeight="1" x14ac:dyDescent="0.5">
      <c r="A1" s="85" t="s">
        <v>2</v>
      </c>
      <c r="B1" s="85"/>
      <c r="C1" s="85"/>
      <c r="D1" s="85"/>
      <c r="E1" s="85"/>
      <c r="F1" s="85"/>
      <c r="G1" s="85"/>
      <c r="H1" s="85"/>
      <c r="I1" s="85">
        <v>5695</v>
      </c>
      <c r="J1" s="85"/>
    </row>
    <row r="2" spans="1:16" ht="30" customHeight="1" x14ac:dyDescent="0.2">
      <c r="A2" s="90" t="s">
        <v>1</v>
      </c>
      <c r="B2" s="90"/>
      <c r="C2" s="90"/>
      <c r="D2" s="90"/>
      <c r="E2" s="90"/>
      <c r="F2" s="90"/>
      <c r="G2" s="90"/>
      <c r="H2" s="90"/>
      <c r="I2" s="90"/>
      <c r="J2" s="9"/>
    </row>
    <row r="3" spans="1:16" ht="20.85" customHeight="1" x14ac:dyDescent="0.2">
      <c r="A3" s="10" t="s">
        <v>26</v>
      </c>
      <c r="B3" s="77"/>
      <c r="C3" s="78"/>
      <c r="D3" s="78"/>
      <c r="E3" s="78"/>
      <c r="F3" s="78"/>
      <c r="G3" s="10" t="s">
        <v>27</v>
      </c>
      <c r="H3" s="92"/>
      <c r="I3" s="93"/>
      <c r="J3" s="7"/>
      <c r="K3" s="4"/>
    </row>
    <row r="4" spans="1:16" ht="50.1" customHeight="1" x14ac:dyDescent="0.2">
      <c r="A4" s="86" t="s">
        <v>88</v>
      </c>
      <c r="B4" s="80"/>
      <c r="C4" s="80"/>
      <c r="D4" s="80"/>
      <c r="E4" s="80"/>
      <c r="F4" s="80"/>
      <c r="G4" s="80"/>
      <c r="H4" s="80"/>
      <c r="I4" s="80"/>
      <c r="J4" s="7"/>
      <c r="K4" s="4"/>
    </row>
    <row r="5" spans="1:16" s="2" customFormat="1" ht="24.95" customHeight="1" x14ac:dyDescent="0.2">
      <c r="A5" s="87" t="s">
        <v>86</v>
      </c>
      <c r="B5" s="88"/>
      <c r="C5" s="88"/>
      <c r="D5" s="88"/>
      <c r="E5" s="88"/>
      <c r="F5" s="88"/>
      <c r="G5" s="88"/>
      <c r="H5" s="88"/>
      <c r="I5" s="88"/>
      <c r="J5" s="7"/>
      <c r="K5" s="7"/>
    </row>
    <row r="6" spans="1:16" s="4" customFormat="1" ht="116.25" customHeight="1" x14ac:dyDescent="0.2">
      <c r="A6" s="79" t="s">
        <v>85</v>
      </c>
      <c r="B6" s="80"/>
      <c r="C6" s="80"/>
      <c r="D6" s="80"/>
      <c r="E6" s="80"/>
      <c r="F6" s="80"/>
      <c r="G6" s="80"/>
      <c r="H6" s="80"/>
      <c r="I6" s="80"/>
      <c r="J6" s="7"/>
      <c r="P6" s="5"/>
    </row>
    <row r="7" spans="1:16" ht="39.950000000000003" customHeight="1" x14ac:dyDescent="0.2">
      <c r="A7" s="57" t="s">
        <v>78</v>
      </c>
      <c r="B7" s="60"/>
      <c r="C7" s="60"/>
      <c r="D7" s="60"/>
      <c r="E7" s="60"/>
      <c r="F7" s="60"/>
      <c r="G7" s="61"/>
      <c r="H7" s="12">
        <v>1</v>
      </c>
      <c r="I7" s="11"/>
      <c r="J7" s="7"/>
      <c r="K7" s="4"/>
    </row>
    <row r="8" spans="1:16" ht="39.950000000000003" customHeight="1" x14ac:dyDescent="0.2">
      <c r="A8" s="57" t="s">
        <v>79</v>
      </c>
      <c r="B8" s="60"/>
      <c r="C8" s="60"/>
      <c r="D8" s="60"/>
      <c r="E8" s="60"/>
      <c r="F8" s="60"/>
      <c r="G8" s="61"/>
      <c r="H8" s="12">
        <v>2</v>
      </c>
      <c r="I8" s="11"/>
      <c r="J8" s="7"/>
      <c r="K8" s="4"/>
    </row>
    <row r="9" spans="1:16" ht="39.950000000000003" customHeight="1" x14ac:dyDescent="0.2">
      <c r="A9" s="57" t="s">
        <v>80</v>
      </c>
      <c r="B9" s="60"/>
      <c r="C9" s="60"/>
      <c r="D9" s="60"/>
      <c r="E9" s="60"/>
      <c r="F9" s="60"/>
      <c r="G9" s="61"/>
      <c r="H9" s="12">
        <v>3</v>
      </c>
      <c r="I9" s="13"/>
      <c r="J9" s="7"/>
      <c r="K9" s="4"/>
    </row>
    <row r="10" spans="1:16" ht="39.950000000000003" customHeight="1" x14ac:dyDescent="0.2">
      <c r="A10" s="57" t="s">
        <v>81</v>
      </c>
      <c r="B10" s="60"/>
      <c r="C10" s="60"/>
      <c r="D10" s="60"/>
      <c r="E10" s="60"/>
      <c r="F10" s="60"/>
      <c r="G10" s="61"/>
      <c r="H10" s="14">
        <v>4</v>
      </c>
      <c r="I10" s="27"/>
      <c r="J10" s="7"/>
      <c r="K10" s="4"/>
    </row>
    <row r="11" spans="1:16" ht="39.950000000000003" customHeight="1" x14ac:dyDescent="0.2">
      <c r="A11" s="60" t="s">
        <v>58</v>
      </c>
      <c r="B11" s="60"/>
      <c r="C11" s="60"/>
      <c r="D11" s="60"/>
      <c r="E11" s="60"/>
      <c r="F11" s="60"/>
      <c r="G11" s="61"/>
      <c r="H11" s="15" t="s">
        <v>3</v>
      </c>
      <c r="I11" s="27"/>
      <c r="J11" s="7"/>
      <c r="K11" s="4"/>
    </row>
    <row r="12" spans="1:16" ht="39.950000000000003" customHeight="1" x14ac:dyDescent="0.2">
      <c r="A12" s="60" t="s">
        <v>28</v>
      </c>
      <c r="B12" s="60"/>
      <c r="C12" s="60"/>
      <c r="D12" s="60"/>
      <c r="E12" s="60"/>
      <c r="F12" s="60"/>
      <c r="G12" s="61"/>
      <c r="H12" s="15" t="s">
        <v>4</v>
      </c>
      <c r="I12" s="27"/>
      <c r="J12" s="7"/>
      <c r="K12" s="4"/>
    </row>
    <row r="13" spans="1:16" ht="39.950000000000003" customHeight="1" x14ac:dyDescent="0.2">
      <c r="A13" s="75" t="s">
        <v>77</v>
      </c>
      <c r="B13" s="75"/>
      <c r="C13" s="75"/>
      <c r="D13" s="75"/>
      <c r="E13" s="75"/>
      <c r="F13" s="75"/>
      <c r="G13" s="75"/>
      <c r="H13" s="16"/>
      <c r="I13" s="34">
        <f>0.3 * SUM(I7,I8,I9,I10,I12)</f>
        <v>0</v>
      </c>
      <c r="J13" s="7"/>
      <c r="K13" s="4"/>
    </row>
    <row r="14" spans="1:16" ht="39.950000000000003" customHeight="1" x14ac:dyDescent="0.2">
      <c r="A14" s="74" t="s">
        <v>82</v>
      </c>
      <c r="B14" s="74"/>
      <c r="C14" s="74"/>
      <c r="D14" s="74"/>
      <c r="E14" s="74"/>
      <c r="F14" s="74"/>
      <c r="G14" s="84"/>
      <c r="H14" s="17" t="s">
        <v>5</v>
      </c>
      <c r="I14" s="27"/>
      <c r="J14" s="7"/>
      <c r="K14" s="4"/>
    </row>
    <row r="15" spans="1:16" ht="39.950000000000003" customHeight="1" x14ac:dyDescent="0.2">
      <c r="A15" s="91" t="s">
        <v>29</v>
      </c>
      <c r="B15" s="46"/>
      <c r="C15" s="46"/>
      <c r="D15" s="46"/>
      <c r="E15" s="46"/>
      <c r="F15" s="46"/>
      <c r="G15" s="46"/>
      <c r="H15" s="46"/>
      <c r="I15" s="47"/>
      <c r="J15" s="7"/>
      <c r="K15" s="4"/>
    </row>
    <row r="16" spans="1:16" ht="39.950000000000003" customHeight="1" x14ac:dyDescent="0.2">
      <c r="A16" s="81" t="s">
        <v>6</v>
      </c>
      <c r="B16" s="82"/>
      <c r="C16" s="46"/>
      <c r="D16" s="46"/>
      <c r="E16" s="46"/>
      <c r="F16" s="46"/>
      <c r="G16" s="46"/>
      <c r="H16" s="46"/>
      <c r="I16" s="47"/>
      <c r="J16" s="7"/>
      <c r="K16" s="4"/>
    </row>
    <row r="17" spans="1:11" ht="39.950000000000003" customHeight="1" x14ac:dyDescent="0.2">
      <c r="A17" s="91" t="s">
        <v>83</v>
      </c>
      <c r="B17" s="46"/>
      <c r="C17" s="46"/>
      <c r="D17" s="46"/>
      <c r="E17" s="46"/>
      <c r="F17" s="46"/>
      <c r="G17" s="46"/>
      <c r="H17" s="46"/>
      <c r="I17" s="47"/>
      <c r="J17" s="7"/>
      <c r="K17" s="4"/>
    </row>
    <row r="18" spans="1:11" ht="39.950000000000003" customHeight="1" x14ac:dyDescent="0.2">
      <c r="A18" s="70" t="s">
        <v>30</v>
      </c>
      <c r="B18" s="71"/>
      <c r="C18" s="72"/>
      <c r="D18" s="71"/>
      <c r="E18" s="89" t="s">
        <v>7</v>
      </c>
      <c r="F18" s="89"/>
      <c r="G18" s="89"/>
      <c r="H18" s="18">
        <v>9</v>
      </c>
      <c r="I18" s="34">
        <f>0.3 * D18</f>
        <v>0</v>
      </c>
      <c r="J18" s="7"/>
      <c r="K18" s="4"/>
    </row>
    <row r="19" spans="1:11" ht="39.950000000000003" customHeight="1" x14ac:dyDescent="0.2">
      <c r="A19" s="73" t="s">
        <v>31</v>
      </c>
      <c r="B19" s="73"/>
      <c r="C19" s="83"/>
      <c r="D19" s="83"/>
      <c r="E19" s="28" t="s">
        <v>0</v>
      </c>
      <c r="F19" s="35">
        <v>1000</v>
      </c>
      <c r="G19" s="36"/>
      <c r="H19" s="19">
        <v>10</v>
      </c>
      <c r="I19" s="34">
        <f>D19*1000</f>
        <v>0</v>
      </c>
      <c r="J19" s="7"/>
      <c r="K19" s="4"/>
    </row>
    <row r="20" spans="1:11" ht="39.950000000000003" customHeight="1" x14ac:dyDescent="0.2">
      <c r="A20" s="76" t="s">
        <v>84</v>
      </c>
      <c r="B20" s="76"/>
      <c r="C20" s="76"/>
      <c r="D20" s="76"/>
      <c r="E20" s="76"/>
      <c r="F20" s="76"/>
      <c r="G20" s="76"/>
      <c r="H20" s="20"/>
      <c r="I20" s="34">
        <f>MIN(I18,I19)</f>
        <v>0</v>
      </c>
      <c r="J20" s="7"/>
      <c r="K20" s="4"/>
    </row>
    <row r="21" spans="1:11" ht="39.950000000000003" customHeight="1" x14ac:dyDescent="0.2">
      <c r="A21" s="57" t="s">
        <v>32</v>
      </c>
      <c r="B21" s="57"/>
      <c r="C21" s="57"/>
      <c r="D21" s="57"/>
      <c r="E21" s="57"/>
      <c r="F21" s="57"/>
      <c r="G21" s="58"/>
      <c r="H21" s="21">
        <v>12</v>
      </c>
      <c r="I21" s="27"/>
      <c r="J21" s="7"/>
      <c r="K21" s="4"/>
    </row>
    <row r="22" spans="1:11" ht="25.5" customHeight="1" x14ac:dyDescent="0.2">
      <c r="A22" s="59" t="s">
        <v>33</v>
      </c>
      <c r="B22" s="59"/>
      <c r="C22" s="59"/>
      <c r="D22" s="59"/>
      <c r="E22" s="59"/>
      <c r="F22" s="59"/>
      <c r="G22" s="59"/>
      <c r="H22" s="59"/>
      <c r="I22" s="59"/>
      <c r="J22" s="7"/>
      <c r="K22" s="4"/>
    </row>
    <row r="23" spans="1:11" s="1" customFormat="1" ht="45" customHeight="1" thickBot="1" x14ac:dyDescent="0.25">
      <c r="A23" s="87" t="s">
        <v>87</v>
      </c>
      <c r="B23" s="88"/>
      <c r="C23" s="88"/>
      <c r="D23" s="88"/>
      <c r="E23" s="88"/>
      <c r="F23" s="88"/>
      <c r="G23" s="88"/>
      <c r="H23" s="88"/>
      <c r="I23" s="88"/>
      <c r="J23" s="7"/>
      <c r="K23" s="7"/>
    </row>
    <row r="24" spans="1:11" s="1" customFormat="1" ht="65.099999999999994" customHeight="1" thickBot="1" x14ac:dyDescent="0.25">
      <c r="A24" s="109" t="s">
        <v>55</v>
      </c>
      <c r="B24" s="110"/>
      <c r="C24" s="110"/>
      <c r="D24" s="110"/>
      <c r="E24" s="110"/>
      <c r="F24" s="110"/>
      <c r="G24" s="110"/>
      <c r="H24" s="110"/>
      <c r="I24" s="111"/>
      <c r="J24" s="7"/>
      <c r="K24" s="7"/>
    </row>
    <row r="25" spans="1:11" ht="39.950000000000003" customHeight="1" x14ac:dyDescent="0.2">
      <c r="A25" s="60" t="s">
        <v>34</v>
      </c>
      <c r="B25" s="60"/>
      <c r="C25" s="60"/>
      <c r="D25" s="60"/>
      <c r="E25" s="60"/>
      <c r="F25" s="60"/>
      <c r="G25" s="60"/>
      <c r="H25" s="22" t="s">
        <v>9</v>
      </c>
      <c r="I25" s="23"/>
      <c r="J25" s="7"/>
      <c r="K25" s="4"/>
    </row>
    <row r="26" spans="1:11" ht="39.950000000000003" customHeight="1" x14ac:dyDescent="0.2">
      <c r="A26" s="60" t="s">
        <v>35</v>
      </c>
      <c r="B26" s="60"/>
      <c r="C26" s="60"/>
      <c r="D26" s="60"/>
      <c r="E26" s="60"/>
      <c r="F26" s="60"/>
      <c r="G26" s="60"/>
      <c r="H26" s="22" t="s">
        <v>10</v>
      </c>
      <c r="I26" s="23"/>
      <c r="J26" s="7"/>
      <c r="K26" s="4"/>
    </row>
    <row r="27" spans="1:11" ht="39.950000000000003" customHeight="1" thickBot="1" x14ac:dyDescent="0.25">
      <c r="A27" s="60" t="s">
        <v>59</v>
      </c>
      <c r="B27" s="60"/>
      <c r="C27" s="60"/>
      <c r="D27" s="74"/>
      <c r="E27" s="60"/>
      <c r="F27" s="60"/>
      <c r="G27" s="60"/>
      <c r="H27" s="22" t="s">
        <v>11</v>
      </c>
      <c r="I27" s="23"/>
      <c r="J27" s="7"/>
      <c r="K27" s="4"/>
    </row>
    <row r="28" spans="1:11" ht="39.950000000000003" customHeight="1" thickBot="1" x14ac:dyDescent="0.25">
      <c r="A28" s="62" t="s">
        <v>22</v>
      </c>
      <c r="B28" s="62"/>
      <c r="C28" s="63"/>
      <c r="D28" s="64"/>
      <c r="E28" s="64"/>
      <c r="F28" s="64"/>
      <c r="G28" s="64"/>
      <c r="H28" s="64"/>
      <c r="I28" s="65"/>
      <c r="J28" s="7"/>
      <c r="K28" s="4"/>
    </row>
    <row r="29" spans="1:11" ht="39.950000000000003" customHeight="1" thickBot="1" x14ac:dyDescent="0.25">
      <c r="A29" s="60" t="s">
        <v>36</v>
      </c>
      <c r="B29" s="60"/>
      <c r="C29" s="74"/>
      <c r="D29" s="74"/>
      <c r="E29" s="60"/>
      <c r="F29" s="60"/>
      <c r="G29" s="60"/>
      <c r="H29" s="22" t="s">
        <v>14</v>
      </c>
      <c r="I29" s="23"/>
      <c r="J29" s="7"/>
      <c r="K29" s="4"/>
    </row>
    <row r="30" spans="1:11" ht="39.950000000000003" customHeight="1" thickBot="1" x14ac:dyDescent="0.25">
      <c r="A30" s="57" t="s">
        <v>72</v>
      </c>
      <c r="B30" s="60"/>
      <c r="C30" s="66"/>
      <c r="D30" s="67"/>
      <c r="E30" s="95" t="s">
        <v>7</v>
      </c>
      <c r="F30" s="95"/>
      <c r="G30" s="96"/>
      <c r="H30" s="22" t="s">
        <v>60</v>
      </c>
      <c r="I30" s="24">
        <f>MIN(C30*0.3, 1200)</f>
        <v>0</v>
      </c>
      <c r="J30" s="7"/>
      <c r="K30" s="4"/>
    </row>
    <row r="31" spans="1:11" ht="39.950000000000003" customHeight="1" thickBot="1" x14ac:dyDescent="0.25">
      <c r="A31" s="60" t="s">
        <v>73</v>
      </c>
      <c r="B31" s="60"/>
      <c r="C31" s="66"/>
      <c r="D31" s="67"/>
      <c r="E31" s="97" t="s">
        <v>7</v>
      </c>
      <c r="F31" s="95"/>
      <c r="G31" s="96"/>
      <c r="H31" s="22" t="s">
        <v>61</v>
      </c>
      <c r="I31" s="24">
        <f>MIN(C31*0.3, 500)</f>
        <v>0</v>
      </c>
      <c r="J31" s="7"/>
      <c r="K31" s="4"/>
    </row>
    <row r="32" spans="1:11" ht="39.950000000000003" customHeight="1" thickBot="1" x14ac:dyDescent="0.25">
      <c r="A32" s="60" t="s">
        <v>74</v>
      </c>
      <c r="B32" s="60"/>
      <c r="C32" s="68"/>
      <c r="D32" s="69"/>
      <c r="E32" s="97" t="s">
        <v>7</v>
      </c>
      <c r="F32" s="95"/>
      <c r="G32" s="96"/>
      <c r="H32" s="22" t="s">
        <v>62</v>
      </c>
      <c r="I32" s="24">
        <f>MIN(C32*0.3, 600)</f>
        <v>0</v>
      </c>
      <c r="J32" s="7"/>
      <c r="K32" s="4"/>
    </row>
    <row r="33" spans="1:11" ht="27.75" customHeight="1" thickBot="1" x14ac:dyDescent="0.25">
      <c r="A33" s="45"/>
      <c r="B33" s="45"/>
      <c r="C33" s="45"/>
      <c r="D33" s="45"/>
      <c r="E33" s="45"/>
      <c r="F33" s="45"/>
      <c r="G33" s="45"/>
      <c r="H33" s="45"/>
      <c r="I33" s="45"/>
      <c r="J33" s="7"/>
      <c r="K33" s="4"/>
    </row>
    <row r="34" spans="1:11" ht="50.1" customHeight="1" thickBot="1" x14ac:dyDescent="0.25">
      <c r="A34" s="101" t="s">
        <v>37</v>
      </c>
      <c r="B34" s="64"/>
      <c r="C34" s="64"/>
      <c r="D34" s="64"/>
      <c r="E34" s="64"/>
      <c r="F34" s="64"/>
      <c r="G34" s="64"/>
      <c r="H34" s="64"/>
      <c r="I34" s="65"/>
      <c r="J34" s="7"/>
      <c r="K34" s="4"/>
    </row>
    <row r="35" spans="1:11" ht="33" customHeight="1" x14ac:dyDescent="0.2">
      <c r="A35" s="104" t="s">
        <v>38</v>
      </c>
      <c r="B35" s="104"/>
      <c r="C35" s="104"/>
      <c r="D35" s="104"/>
      <c r="E35" s="104"/>
      <c r="F35" s="104"/>
      <c r="G35" s="104"/>
      <c r="H35" s="25" t="s">
        <v>12</v>
      </c>
      <c r="I35" s="26"/>
      <c r="J35" s="7"/>
      <c r="K35" s="4"/>
    </row>
    <row r="36" spans="1:11" ht="49.5" customHeight="1" x14ac:dyDescent="0.2">
      <c r="A36" s="102" t="s">
        <v>39</v>
      </c>
      <c r="B36" s="55"/>
      <c r="C36" s="55"/>
      <c r="D36" s="55"/>
      <c r="E36" s="55"/>
      <c r="F36" s="55"/>
      <c r="G36" s="55"/>
      <c r="H36" s="55"/>
      <c r="I36" s="103"/>
      <c r="J36" s="7"/>
      <c r="K36" s="4"/>
    </row>
    <row r="37" spans="1:11" ht="24.95" customHeight="1" x14ac:dyDescent="0.2">
      <c r="A37" s="56">
        <v>1</v>
      </c>
      <c r="B37" s="57"/>
      <c r="C37" s="57"/>
      <c r="D37" s="57"/>
      <c r="E37" s="57"/>
      <c r="F37" s="57"/>
      <c r="G37" s="57"/>
      <c r="H37" s="57"/>
      <c r="I37" s="58"/>
      <c r="J37" s="7"/>
      <c r="K37" s="4"/>
    </row>
    <row r="38" spans="1:11" ht="24.95" customHeight="1" x14ac:dyDescent="0.2">
      <c r="A38" s="56">
        <v>2</v>
      </c>
      <c r="B38" s="57"/>
      <c r="C38" s="57"/>
      <c r="D38" s="57"/>
      <c r="E38" s="57"/>
      <c r="F38" s="57"/>
      <c r="G38" s="57"/>
      <c r="H38" s="57"/>
      <c r="I38" s="58"/>
      <c r="J38" s="7"/>
      <c r="K38" s="4"/>
    </row>
    <row r="39" spans="1:11" ht="24.95" customHeight="1" x14ac:dyDescent="0.2">
      <c r="A39" s="56">
        <v>3</v>
      </c>
      <c r="B39" s="57"/>
      <c r="C39" s="57"/>
      <c r="D39" s="57"/>
      <c r="E39" s="57"/>
      <c r="F39" s="57"/>
      <c r="G39" s="57"/>
      <c r="H39" s="57"/>
      <c r="I39" s="58"/>
      <c r="J39" s="7"/>
      <c r="K39" s="4"/>
    </row>
    <row r="40" spans="1:11" ht="24.95" customHeight="1" x14ac:dyDescent="0.2">
      <c r="A40" s="114">
        <v>4</v>
      </c>
      <c r="B40" s="115"/>
      <c r="C40" s="115"/>
      <c r="D40" s="115"/>
      <c r="E40" s="115"/>
      <c r="F40" s="115"/>
      <c r="G40" s="115"/>
      <c r="H40" s="115"/>
      <c r="I40" s="116"/>
      <c r="J40" s="7"/>
      <c r="K40" s="4"/>
    </row>
    <row r="41" spans="1:11" ht="11.25" customHeight="1" thickBot="1" x14ac:dyDescent="0.25">
      <c r="A41" s="105"/>
      <c r="B41" s="105"/>
      <c r="C41" s="106"/>
      <c r="D41" s="106"/>
      <c r="E41" s="105"/>
      <c r="F41" s="105"/>
      <c r="G41" s="105"/>
      <c r="H41" s="105"/>
      <c r="I41" s="105"/>
      <c r="J41" s="7"/>
      <c r="K41" s="4"/>
    </row>
    <row r="42" spans="1:11" s="1" customFormat="1" ht="39.950000000000003" customHeight="1" thickBot="1" x14ac:dyDescent="0.25">
      <c r="A42" s="46" t="s">
        <v>63</v>
      </c>
      <c r="B42" s="47"/>
      <c r="C42" s="127"/>
      <c r="D42" s="128"/>
      <c r="E42" s="44" t="s">
        <v>7</v>
      </c>
      <c r="F42" s="44"/>
      <c r="G42" s="112"/>
      <c r="H42" s="29" t="s">
        <v>64</v>
      </c>
      <c r="I42" s="30">
        <f>C42*0.3</f>
        <v>0</v>
      </c>
      <c r="J42" s="7"/>
      <c r="K42" s="7"/>
    </row>
    <row r="43" spans="1:11" ht="39.950000000000003" customHeight="1" thickBot="1" x14ac:dyDescent="0.25">
      <c r="A43" s="48" t="s">
        <v>65</v>
      </c>
      <c r="B43" s="49"/>
      <c r="C43" s="50"/>
      <c r="D43" s="51"/>
      <c r="E43" s="125" t="s">
        <v>7</v>
      </c>
      <c r="F43" s="125"/>
      <c r="G43" s="126"/>
      <c r="H43" s="31" t="s">
        <v>66</v>
      </c>
      <c r="I43" s="30">
        <f>C43*0.3</f>
        <v>0</v>
      </c>
      <c r="J43" s="7"/>
      <c r="K43" s="4"/>
    </row>
    <row r="44" spans="1:11" ht="39.950000000000003" customHeight="1" thickBot="1" x14ac:dyDescent="0.25">
      <c r="A44" s="48" t="s">
        <v>67</v>
      </c>
      <c r="B44" s="49"/>
      <c r="C44" s="50"/>
      <c r="D44" s="51"/>
      <c r="E44" s="125" t="s">
        <v>7</v>
      </c>
      <c r="F44" s="125"/>
      <c r="G44" s="126"/>
      <c r="H44" s="31" t="s">
        <v>68</v>
      </c>
      <c r="I44" s="30">
        <f>C44*0.3</f>
        <v>0</v>
      </c>
      <c r="J44" s="7"/>
      <c r="K44" s="4"/>
    </row>
    <row r="45" spans="1:11" ht="50.25" customHeight="1" thickBot="1" x14ac:dyDescent="0.25">
      <c r="A45" s="48" t="s">
        <v>75</v>
      </c>
      <c r="B45" s="49"/>
      <c r="C45" s="50"/>
      <c r="D45" s="51"/>
      <c r="E45" s="44" t="s">
        <v>7</v>
      </c>
      <c r="F45" s="44"/>
      <c r="G45" s="44"/>
      <c r="H45" s="31" t="s">
        <v>69</v>
      </c>
      <c r="I45" s="24">
        <f>MIN(C45*0.3,600)</f>
        <v>0</v>
      </c>
      <c r="J45" s="7"/>
      <c r="K45" s="4"/>
    </row>
    <row r="46" spans="1:11" ht="39.950000000000003" customHeight="1" thickBot="1" x14ac:dyDescent="0.25">
      <c r="A46" s="120" t="s">
        <v>40</v>
      </c>
      <c r="B46" s="120"/>
      <c r="C46" s="121"/>
      <c r="D46" s="121"/>
      <c r="E46" s="120"/>
      <c r="F46" s="120"/>
      <c r="G46" s="120"/>
      <c r="H46" s="31" t="s">
        <v>13</v>
      </c>
      <c r="I46" s="13"/>
      <c r="J46" s="7"/>
      <c r="K46" s="4"/>
    </row>
    <row r="47" spans="1:11" ht="39.950000000000003" customHeight="1" thickBot="1" x14ac:dyDescent="0.25">
      <c r="A47" s="52" t="s">
        <v>76</v>
      </c>
      <c r="B47" s="52"/>
      <c r="C47" s="53"/>
      <c r="D47" s="54"/>
      <c r="E47" s="118" t="s">
        <v>7</v>
      </c>
      <c r="F47" s="119"/>
      <c r="G47" s="119"/>
      <c r="H47" s="31" t="s">
        <v>70</v>
      </c>
      <c r="I47" s="24">
        <f>MIN(C47*0.3,150)</f>
        <v>0</v>
      </c>
      <c r="J47" s="7"/>
      <c r="K47" s="4"/>
    </row>
    <row r="48" spans="1:11" ht="39.950000000000003" customHeight="1" thickBot="1" x14ac:dyDescent="0.25">
      <c r="A48" s="122" t="s">
        <v>8</v>
      </c>
      <c r="B48" s="122"/>
      <c r="C48" s="123"/>
      <c r="D48" s="123"/>
      <c r="E48" s="122"/>
      <c r="F48" s="122"/>
      <c r="G48" s="124"/>
      <c r="H48" s="32"/>
      <c r="I48" s="24">
        <f>MIN(1200,SUM(I30,I31,I32,I42,I43,I45,I47))</f>
        <v>0</v>
      </c>
      <c r="J48" s="7"/>
      <c r="K48" s="4"/>
    </row>
    <row r="49" spans="1:15" ht="45.75" customHeight="1" thickBot="1" x14ac:dyDescent="0.25">
      <c r="A49" s="55" t="s">
        <v>41</v>
      </c>
      <c r="B49" s="55"/>
      <c r="C49" s="53"/>
      <c r="D49" s="54"/>
      <c r="E49" s="129" t="s">
        <v>7</v>
      </c>
      <c r="F49" s="130"/>
      <c r="G49" s="130"/>
      <c r="H49" s="32" t="s">
        <v>71</v>
      </c>
      <c r="I49" s="24">
        <f>MIN(C49*0.3, 2000)</f>
        <v>0</v>
      </c>
      <c r="J49" s="7"/>
      <c r="K49" s="4"/>
    </row>
    <row r="50" spans="1:15" ht="39.950000000000003" customHeight="1" x14ac:dyDescent="0.2">
      <c r="A50" s="117"/>
      <c r="B50" s="117"/>
      <c r="C50" s="117"/>
      <c r="D50" s="117"/>
      <c r="E50" s="117"/>
      <c r="F50" s="117"/>
      <c r="G50" s="107" t="s">
        <v>42</v>
      </c>
      <c r="H50" s="108"/>
      <c r="I50" s="42">
        <f>SUM(I48+I49)</f>
        <v>0</v>
      </c>
      <c r="J50" s="7"/>
      <c r="K50" s="4"/>
    </row>
    <row r="51" spans="1:15" ht="39.950000000000003" customHeight="1" x14ac:dyDescent="0.2">
      <c r="A51" s="39"/>
      <c r="B51" s="39"/>
      <c r="C51" s="39"/>
      <c r="D51" s="39"/>
      <c r="E51" s="39"/>
      <c r="F51" s="39"/>
      <c r="G51" s="40"/>
      <c r="H51" s="40"/>
      <c r="I51" s="41"/>
      <c r="J51" s="7"/>
      <c r="K51" s="4"/>
    </row>
    <row r="52" spans="1:15" ht="39.950000000000003" customHeight="1" x14ac:dyDescent="0.2">
      <c r="A52" s="39"/>
      <c r="B52" s="39"/>
      <c r="C52" s="39"/>
      <c r="D52" s="39"/>
      <c r="E52" s="39"/>
      <c r="F52" s="39"/>
      <c r="G52" s="40"/>
      <c r="H52" s="40"/>
      <c r="I52" s="41"/>
      <c r="J52" s="7"/>
      <c r="K52" s="4"/>
    </row>
    <row r="53" spans="1:15" ht="39.950000000000003" customHeight="1" x14ac:dyDescent="0.2">
      <c r="A53" s="39"/>
      <c r="B53" s="39"/>
      <c r="C53" s="39"/>
      <c r="D53" s="39"/>
      <c r="E53" s="39"/>
      <c r="F53" s="39"/>
      <c r="G53" s="40"/>
      <c r="H53" s="40"/>
      <c r="I53" s="41"/>
      <c r="J53" s="7"/>
      <c r="K53" s="4"/>
    </row>
    <row r="54" spans="1:15" ht="39.950000000000003" customHeight="1" x14ac:dyDescent="0.2">
      <c r="A54" s="39"/>
      <c r="B54" s="39"/>
      <c r="C54" s="39"/>
      <c r="D54" s="39"/>
      <c r="E54" s="39"/>
      <c r="F54" s="39"/>
      <c r="G54" s="40"/>
      <c r="H54" s="40"/>
      <c r="I54" s="41"/>
      <c r="J54" s="7"/>
      <c r="K54" s="4"/>
    </row>
    <row r="55" spans="1:15" s="37" customFormat="1" ht="23.25" x14ac:dyDescent="0.2">
      <c r="A55" s="100" t="s">
        <v>24</v>
      </c>
      <c r="B55" s="100"/>
      <c r="C55" s="100"/>
      <c r="D55" s="100"/>
      <c r="E55" s="100"/>
      <c r="F55" s="100"/>
      <c r="G55" s="100"/>
      <c r="H55" s="100"/>
      <c r="I55" s="100"/>
    </row>
    <row r="56" spans="1:15" ht="30.75" customHeight="1" x14ac:dyDescent="0.25">
      <c r="A56" s="38" t="s">
        <v>15</v>
      </c>
      <c r="B56" s="113" t="s">
        <v>46</v>
      </c>
      <c r="C56" s="113"/>
      <c r="D56" s="113"/>
      <c r="E56" s="113"/>
      <c r="F56" s="113"/>
      <c r="G56" s="113"/>
      <c r="H56" s="113"/>
      <c r="I56" s="113"/>
      <c r="J56" s="33"/>
      <c r="K56" s="33"/>
      <c r="L56" s="8"/>
      <c r="M56" s="8"/>
      <c r="N56" s="8"/>
      <c r="O56" s="8"/>
    </row>
    <row r="57" spans="1:15" ht="32.25" customHeight="1" x14ac:dyDescent="0.2">
      <c r="A57" s="38" t="s">
        <v>16</v>
      </c>
      <c r="B57" s="43" t="s">
        <v>17</v>
      </c>
      <c r="C57" s="43"/>
      <c r="D57" s="43"/>
      <c r="E57" s="43"/>
      <c r="F57" s="43"/>
      <c r="G57" s="43"/>
      <c r="H57" s="43"/>
      <c r="I57" s="43"/>
      <c r="J57" s="4"/>
      <c r="K57" s="4"/>
    </row>
    <row r="58" spans="1:15" ht="20.100000000000001" customHeight="1" x14ac:dyDescent="0.2">
      <c r="A58" s="38" t="s">
        <v>19</v>
      </c>
      <c r="B58" s="43" t="s">
        <v>18</v>
      </c>
      <c r="C58" s="43"/>
      <c r="D58" s="43"/>
      <c r="E58" s="43"/>
      <c r="F58" s="43"/>
      <c r="G58" s="43"/>
      <c r="H58" s="43"/>
      <c r="I58" s="43"/>
      <c r="J58" s="4"/>
      <c r="K58" s="4"/>
    </row>
    <row r="59" spans="1:15" ht="20.100000000000001" customHeight="1" x14ac:dyDescent="0.2">
      <c r="A59" s="38" t="s">
        <v>20</v>
      </c>
      <c r="B59" s="43" t="s">
        <v>21</v>
      </c>
      <c r="C59" s="43"/>
      <c r="D59" s="43"/>
      <c r="E59" s="43"/>
      <c r="F59" s="43"/>
      <c r="G59" s="43"/>
      <c r="H59" s="43"/>
      <c r="I59" s="43"/>
      <c r="J59" s="4"/>
      <c r="K59" s="4"/>
    </row>
    <row r="60" spans="1:15" ht="20.100000000000001" customHeight="1" x14ac:dyDescent="0.2">
      <c r="A60" s="38" t="s">
        <v>23</v>
      </c>
      <c r="B60" s="43" t="s">
        <v>44</v>
      </c>
      <c r="C60" s="43"/>
      <c r="D60" s="43"/>
      <c r="E60" s="43"/>
      <c r="F60" s="43"/>
      <c r="G60" s="43"/>
      <c r="H60" s="43"/>
      <c r="I60" s="43"/>
      <c r="J60" s="4"/>
      <c r="K60" s="4"/>
    </row>
    <row r="61" spans="1:15" ht="33" customHeight="1" x14ac:dyDescent="0.2">
      <c r="A61" s="38" t="s">
        <v>25</v>
      </c>
      <c r="B61" s="43" t="s">
        <v>45</v>
      </c>
      <c r="C61" s="43"/>
      <c r="D61" s="43"/>
      <c r="E61" s="43"/>
      <c r="F61" s="43"/>
      <c r="G61" s="43"/>
      <c r="H61" s="43"/>
      <c r="I61" s="43"/>
      <c r="J61" s="4"/>
      <c r="K61" s="4"/>
    </row>
    <row r="62" spans="1:15" ht="20.100000000000001" customHeight="1" x14ac:dyDescent="0.2">
      <c r="A62" s="38" t="s">
        <v>50</v>
      </c>
      <c r="B62" s="43" t="s">
        <v>47</v>
      </c>
      <c r="C62" s="43"/>
      <c r="D62" s="43"/>
      <c r="E62" s="43"/>
      <c r="F62" s="43"/>
      <c r="G62" s="43"/>
      <c r="H62" s="43"/>
      <c r="I62" s="43"/>
      <c r="J62" s="4"/>
      <c r="K62" s="4"/>
    </row>
    <row r="63" spans="1:15" ht="20.100000000000001" customHeight="1" x14ac:dyDescent="0.2">
      <c r="A63" s="38" t="s">
        <v>51</v>
      </c>
      <c r="B63" s="43" t="s">
        <v>48</v>
      </c>
      <c r="C63" s="43"/>
      <c r="D63" s="43"/>
      <c r="E63" s="43"/>
      <c r="F63" s="43"/>
      <c r="G63" s="43"/>
      <c r="H63" s="43"/>
      <c r="I63" s="43"/>
      <c r="J63" s="4"/>
      <c r="K63" s="4"/>
    </row>
    <row r="64" spans="1:15" ht="33.75" customHeight="1" x14ac:dyDescent="0.2">
      <c r="A64" s="38" t="s">
        <v>52</v>
      </c>
      <c r="B64" s="43" t="s">
        <v>49</v>
      </c>
      <c r="C64" s="43"/>
      <c r="D64" s="43"/>
      <c r="E64" s="43"/>
      <c r="F64" s="43"/>
      <c r="G64" s="43"/>
      <c r="H64" s="43"/>
      <c r="I64" s="43"/>
      <c r="J64" s="4"/>
      <c r="K64" s="4"/>
    </row>
    <row r="65" spans="1:11" ht="120" customHeight="1" x14ac:dyDescent="0.2">
      <c r="A65" s="38" t="s">
        <v>53</v>
      </c>
      <c r="B65" s="43" t="s">
        <v>56</v>
      </c>
      <c r="C65" s="43"/>
      <c r="D65" s="43"/>
      <c r="E65" s="43"/>
      <c r="F65" s="43"/>
      <c r="G65" s="43"/>
      <c r="H65" s="43"/>
      <c r="I65" s="43"/>
      <c r="J65" s="4"/>
      <c r="K65" s="4"/>
    </row>
    <row r="66" spans="1:11" ht="90" customHeight="1" x14ac:dyDescent="0.2">
      <c r="A66" s="38" t="s">
        <v>54</v>
      </c>
      <c r="B66" s="43" t="s">
        <v>57</v>
      </c>
      <c r="C66" s="43"/>
      <c r="D66" s="43"/>
      <c r="E66" s="43"/>
      <c r="F66" s="43"/>
      <c r="G66" s="43"/>
      <c r="H66" s="43"/>
      <c r="I66" s="43"/>
      <c r="J66" s="4"/>
      <c r="K66" s="4"/>
    </row>
    <row r="67" spans="1:11" ht="15" customHeight="1" x14ac:dyDescent="0.2">
      <c r="A67" s="98" t="s">
        <v>43</v>
      </c>
      <c r="B67" s="99"/>
      <c r="C67" s="99"/>
      <c r="D67" s="99"/>
      <c r="E67" s="99"/>
      <c r="F67" s="99"/>
      <c r="G67" s="99"/>
      <c r="H67" s="99"/>
      <c r="I67" s="99"/>
      <c r="J67" s="99"/>
      <c r="K67" s="4"/>
    </row>
    <row r="68" spans="1:11" x14ac:dyDescent="0.2">
      <c r="D68" s="94"/>
      <c r="E68" s="94"/>
      <c r="F68" s="94"/>
      <c r="G68" s="94"/>
      <c r="H68" s="94"/>
      <c r="I68" s="94"/>
    </row>
    <row r="69" spans="1:11" x14ac:dyDescent="0.2">
      <c r="I69" s="6"/>
    </row>
  </sheetData>
  <mergeCells count="90">
    <mergeCell ref="B64:I64"/>
    <mergeCell ref="A24:I24"/>
    <mergeCell ref="E42:G42"/>
    <mergeCell ref="B56:I56"/>
    <mergeCell ref="A17:I17"/>
    <mergeCell ref="A40:I40"/>
    <mergeCell ref="A50:F50"/>
    <mergeCell ref="E47:G47"/>
    <mergeCell ref="A46:G46"/>
    <mergeCell ref="A48:G48"/>
    <mergeCell ref="E43:G43"/>
    <mergeCell ref="E44:G44"/>
    <mergeCell ref="C42:D42"/>
    <mergeCell ref="C43:D43"/>
    <mergeCell ref="C45:D45"/>
    <mergeCell ref="E49:G49"/>
    <mergeCell ref="D68:I68"/>
    <mergeCell ref="A26:G26"/>
    <mergeCell ref="A27:G27"/>
    <mergeCell ref="E30:G30"/>
    <mergeCell ref="E31:G31"/>
    <mergeCell ref="E32:G32"/>
    <mergeCell ref="A67:J67"/>
    <mergeCell ref="A55:I55"/>
    <mergeCell ref="A34:I34"/>
    <mergeCell ref="A36:I36"/>
    <mergeCell ref="A35:G35"/>
    <mergeCell ref="A41:I41"/>
    <mergeCell ref="G50:H50"/>
    <mergeCell ref="B57:I57"/>
    <mergeCell ref="B58:I58"/>
    <mergeCell ref="B59:I59"/>
    <mergeCell ref="I1:J1"/>
    <mergeCell ref="A4:I4"/>
    <mergeCell ref="A23:I23"/>
    <mergeCell ref="A21:G21"/>
    <mergeCell ref="A1:H1"/>
    <mergeCell ref="A7:G7"/>
    <mergeCell ref="A8:G8"/>
    <mergeCell ref="A9:G9"/>
    <mergeCell ref="A10:G10"/>
    <mergeCell ref="A11:G11"/>
    <mergeCell ref="E18:G18"/>
    <mergeCell ref="A2:I2"/>
    <mergeCell ref="A5:I5"/>
    <mergeCell ref="A15:I15"/>
    <mergeCell ref="H3:I3"/>
    <mergeCell ref="B3:F3"/>
    <mergeCell ref="A6:I6"/>
    <mergeCell ref="A16:B16"/>
    <mergeCell ref="C16:I16"/>
    <mergeCell ref="C19:D19"/>
    <mergeCell ref="A14:G14"/>
    <mergeCell ref="A12:G12"/>
    <mergeCell ref="A28:B28"/>
    <mergeCell ref="C28:I28"/>
    <mergeCell ref="A30:B30"/>
    <mergeCell ref="A31:B31"/>
    <mergeCell ref="C30:D30"/>
    <mergeCell ref="C31:D31"/>
    <mergeCell ref="A18:B18"/>
    <mergeCell ref="C18:D18"/>
    <mergeCell ref="A19:B19"/>
    <mergeCell ref="A29:G29"/>
    <mergeCell ref="A13:G13"/>
    <mergeCell ref="A20:G20"/>
    <mergeCell ref="A25:G25"/>
    <mergeCell ref="B63:I63"/>
    <mergeCell ref="A37:I37"/>
    <mergeCell ref="A38:I38"/>
    <mergeCell ref="A39:I39"/>
    <mergeCell ref="A22:I22"/>
    <mergeCell ref="A32:B32"/>
    <mergeCell ref="C32:D32"/>
    <mergeCell ref="B66:I66"/>
    <mergeCell ref="E45:G45"/>
    <mergeCell ref="A33:I33"/>
    <mergeCell ref="A42:B42"/>
    <mergeCell ref="A43:B43"/>
    <mergeCell ref="B65:I65"/>
    <mergeCell ref="A44:B44"/>
    <mergeCell ref="C44:D44"/>
    <mergeCell ref="A47:B47"/>
    <mergeCell ref="C47:D47"/>
    <mergeCell ref="A49:B49"/>
    <mergeCell ref="C49:D49"/>
    <mergeCell ref="A45:B45"/>
    <mergeCell ref="B60:I60"/>
    <mergeCell ref="B61:I61"/>
    <mergeCell ref="B62:I62"/>
  </mergeCells>
  <hyperlinks>
    <hyperlink ref="A67" r:id="rId1" display="mailto:JUDAKALLUSEA@AOL.COM" xr:uid="{00000000-0004-0000-0000-000000000000}"/>
  </hyperlinks>
  <pageMargins left="0.2" right="0.2" top="0.25" bottom="0.25" header="0.05" footer="0.05"/>
  <pageSetup scale="63" fitToHeight="0" orientation="portrait" r:id="rId2"/>
  <rowBreaks count="1" manualBreakCount="1">
    <brk id="22" max="8" man="1"/>
  </rowBreaks>
  <colBreaks count="1" manualBreakCount="1">
    <brk id="1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247650</xdr:colOff>
                    <xdr:row>10</xdr:row>
                    <xdr:rowOff>114300</xdr:rowOff>
                  </from>
                  <to>
                    <xdr:col>8</xdr:col>
                    <xdr:colOff>838200</xdr:colOff>
                    <xdr:row>10</xdr:row>
                    <xdr:rowOff>419100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1257300</xdr:colOff>
                    <xdr:row>10</xdr:row>
                    <xdr:rowOff>133350</xdr:rowOff>
                  </from>
                  <to>
                    <xdr:col>8</xdr:col>
                    <xdr:colOff>1952625</xdr:colOff>
                    <xdr:row>10</xdr:row>
                    <xdr:rowOff>361950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1352550</xdr:colOff>
                    <xdr:row>24</xdr:row>
                    <xdr:rowOff>85725</xdr:rowOff>
                  </from>
                  <to>
                    <xdr:col>8</xdr:col>
                    <xdr:colOff>1866900</xdr:colOff>
                    <xdr:row>24</xdr:row>
                    <xdr:rowOff>400050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8</xdr:col>
                    <xdr:colOff>400050</xdr:colOff>
                    <xdr:row>25</xdr:row>
                    <xdr:rowOff>161925</xdr:rowOff>
                  </from>
                  <to>
                    <xdr:col>8</xdr:col>
                    <xdr:colOff>904875</xdr:colOff>
                    <xdr:row>25</xdr:row>
                    <xdr:rowOff>381000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8</xdr:col>
                    <xdr:colOff>400050</xdr:colOff>
                    <xdr:row>24</xdr:row>
                    <xdr:rowOff>152400</xdr:rowOff>
                  </from>
                  <to>
                    <xdr:col>8</xdr:col>
                    <xdr:colOff>904875</xdr:colOff>
                    <xdr:row>24</xdr:row>
                    <xdr:rowOff>371475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8</xdr:col>
                    <xdr:colOff>400050</xdr:colOff>
                    <xdr:row>26</xdr:row>
                    <xdr:rowOff>180975</xdr:rowOff>
                  </from>
                  <to>
                    <xdr:col>8</xdr:col>
                    <xdr:colOff>904875</xdr:colOff>
                    <xdr:row>26</xdr:row>
                    <xdr:rowOff>400050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8</xdr:col>
                    <xdr:colOff>1371600</xdr:colOff>
                    <xdr:row>25</xdr:row>
                    <xdr:rowOff>95250</xdr:rowOff>
                  </from>
                  <to>
                    <xdr:col>8</xdr:col>
                    <xdr:colOff>1885950</xdr:colOff>
                    <xdr:row>25</xdr:row>
                    <xdr:rowOff>419100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8</xdr:col>
                    <xdr:colOff>609600</xdr:colOff>
                    <xdr:row>33</xdr:row>
                    <xdr:rowOff>581025</xdr:rowOff>
                  </from>
                  <to>
                    <xdr:col>8</xdr:col>
                    <xdr:colOff>1247775</xdr:colOff>
                    <xdr:row>35</xdr:row>
                    <xdr:rowOff>66675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8</xdr:col>
                    <xdr:colOff>142875</xdr:colOff>
                    <xdr:row>34</xdr:row>
                    <xdr:rowOff>95250</xdr:rowOff>
                  </from>
                  <to>
                    <xdr:col>8</xdr:col>
                    <xdr:colOff>647700</xdr:colOff>
                    <xdr:row>34</xdr:row>
                    <xdr:rowOff>314325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8</xdr:col>
                    <xdr:colOff>1390650</xdr:colOff>
                    <xdr:row>44</xdr:row>
                    <xdr:rowOff>628650</xdr:rowOff>
                  </from>
                  <to>
                    <xdr:col>8</xdr:col>
                    <xdr:colOff>2019300</xdr:colOff>
                    <xdr:row>46</xdr:row>
                    <xdr:rowOff>19050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8</xdr:col>
                    <xdr:colOff>390525</xdr:colOff>
                    <xdr:row>45</xdr:row>
                    <xdr:rowOff>142875</xdr:rowOff>
                  </from>
                  <to>
                    <xdr:col>8</xdr:col>
                    <xdr:colOff>895350</xdr:colOff>
                    <xdr:row>45</xdr:row>
                    <xdr:rowOff>361950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8</xdr:col>
                    <xdr:colOff>1276350</xdr:colOff>
                    <xdr:row>13</xdr:row>
                    <xdr:rowOff>123825</xdr:rowOff>
                  </from>
                  <to>
                    <xdr:col>8</xdr:col>
                    <xdr:colOff>1971675</xdr:colOff>
                    <xdr:row>13</xdr:row>
                    <xdr:rowOff>342900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8</xdr:col>
                    <xdr:colOff>238125</xdr:colOff>
                    <xdr:row>13</xdr:row>
                    <xdr:rowOff>66675</xdr:rowOff>
                  </from>
                  <to>
                    <xdr:col>8</xdr:col>
                    <xdr:colOff>828675</xdr:colOff>
                    <xdr:row>13</xdr:row>
                    <xdr:rowOff>361950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8</xdr:col>
                    <xdr:colOff>1390650</xdr:colOff>
                    <xdr:row>26</xdr:row>
                    <xdr:rowOff>104775</xdr:rowOff>
                  </from>
                  <to>
                    <xdr:col>8</xdr:col>
                    <xdr:colOff>1895475</xdr:colOff>
                    <xdr:row>26</xdr:row>
                    <xdr:rowOff>419100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8</xdr:col>
                    <xdr:colOff>400050</xdr:colOff>
                    <xdr:row>28</xdr:row>
                    <xdr:rowOff>180975</xdr:rowOff>
                  </from>
                  <to>
                    <xdr:col>8</xdr:col>
                    <xdr:colOff>904875</xdr:colOff>
                    <xdr:row>28</xdr:row>
                    <xdr:rowOff>400050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8</xdr:col>
                    <xdr:colOff>1390650</xdr:colOff>
                    <xdr:row>28</xdr:row>
                    <xdr:rowOff>104775</xdr:rowOff>
                  </from>
                  <to>
                    <xdr:col>8</xdr:col>
                    <xdr:colOff>1895475</xdr:colOff>
                    <xdr:row>28</xdr:row>
                    <xdr:rowOff>419100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8</xdr:col>
                    <xdr:colOff>1276350</xdr:colOff>
                    <xdr:row>16</xdr:row>
                    <xdr:rowOff>142875</xdr:rowOff>
                  </from>
                  <to>
                    <xdr:col>8</xdr:col>
                    <xdr:colOff>1971675</xdr:colOff>
                    <xdr:row>16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meiyan li</cp:lastModifiedBy>
  <cp:lastPrinted>2025-02-05T21:08:11Z</cp:lastPrinted>
  <dcterms:created xsi:type="dcterms:W3CDTF">2023-01-05T21:39:49Z</dcterms:created>
  <dcterms:modified xsi:type="dcterms:W3CDTF">2025-03-07T22:56:34Z</dcterms:modified>
</cp:coreProperties>
</file>